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rylova.av\Desktop\БУХГАЛТЕРИЯ-ГКУ ГРТ ЛО\2 Отчетность ГКУ ГРТ ЛО\3 Мониторинг ГКУ ГРТ ЛО\2025\"/>
    </mc:Choice>
  </mc:AlternateContent>
  <xr:revisionPtr revIDLastSave="0" documentId="13_ncr:1_{7C6A53C5-08D8-4B6E-8EE0-7D9396BF9D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ил.1 показатели ГКУ ГРТ ЛО" sheetId="3" r:id="rId1"/>
    <sheet name="Прил.2проверка -КВАРТАЛ-КГП ЛО" sheetId="1" r:id="rId2"/>
    <sheet name="Прил.4" sheetId="2" r:id="rId3"/>
  </sheets>
  <definedNames>
    <definedName name="_xlnm.Print_Area" localSheetId="2">Прил.4!$B$1:$F$38</definedName>
  </definedNames>
  <calcPr calcId="181029"/>
</workbook>
</file>

<file path=xl/calcChain.xml><?xml version="1.0" encoding="utf-8"?>
<calcChain xmlns="http://schemas.openxmlformats.org/spreadsheetml/2006/main">
  <c r="I96" i="3" l="1"/>
  <c r="H95" i="3"/>
  <c r="G104" i="3"/>
  <c r="F104" i="3" s="1"/>
  <c r="G100" i="3"/>
  <c r="F100" i="3" s="1"/>
  <c r="G86" i="3"/>
  <c r="F86" i="3"/>
  <c r="G79" i="3"/>
  <c r="F79" i="3" s="1"/>
  <c r="G69" i="3"/>
  <c r="F69" i="3"/>
  <c r="G59" i="3"/>
  <c r="F59" i="3" s="1"/>
  <c r="H58" i="3"/>
  <c r="J58" i="3" s="1"/>
  <c r="H49" i="3"/>
  <c r="H42" i="3"/>
  <c r="G36" i="3"/>
  <c r="F36" i="3" s="1"/>
  <c r="H34" i="3"/>
  <c r="G20" i="3"/>
  <c r="F20" i="3" s="1"/>
  <c r="G19" i="3"/>
  <c r="F19" i="3"/>
  <c r="H95" i="1"/>
  <c r="D21" i="2"/>
  <c r="G104" i="1"/>
  <c r="D25" i="2" s="1"/>
  <c r="G100" i="1"/>
  <c r="D24" i="2" s="1"/>
  <c r="F100" i="1"/>
  <c r="I96" i="1"/>
  <c r="G86" i="1"/>
  <c r="D23" i="2" s="1"/>
  <c r="F86" i="1"/>
  <c r="G79" i="1"/>
  <c r="D22" i="2" s="1"/>
  <c r="F79" i="1"/>
  <c r="G69" i="1"/>
  <c r="F69" i="1"/>
  <c r="G59" i="1"/>
  <c r="D20" i="2" s="1"/>
  <c r="F59" i="1"/>
  <c r="H58" i="1"/>
  <c r="J58" i="1" s="1"/>
  <c r="H49" i="1"/>
  <c r="H42" i="1"/>
  <c r="G36" i="1"/>
  <c r="D19" i="2" s="1"/>
  <c r="H34" i="1"/>
  <c r="G20" i="1"/>
  <c r="D18" i="2" s="1"/>
  <c r="G19" i="1"/>
  <c r="F19" i="1"/>
  <c r="F20" i="1" l="1"/>
  <c r="G18" i="1"/>
  <c r="F36" i="1"/>
  <c r="F104" i="1"/>
  <c r="F18" i="3"/>
  <c r="G18" i="3"/>
  <c r="D26" i="2"/>
  <c r="F18" i="1" l="1"/>
</calcChain>
</file>

<file path=xl/sharedStrings.xml><?xml version="1.0" encoding="utf-8"?>
<sst xmlns="http://schemas.openxmlformats.org/spreadsheetml/2006/main" count="399" uniqueCount="210">
  <si>
    <t>Приложение 2</t>
  </si>
  <si>
    <t xml:space="preserve">                                                                                                      </t>
  </si>
  <si>
    <t xml:space="preserve">к распоряжению Комитета      </t>
  </si>
  <si>
    <t>градостроительной политики</t>
  </si>
  <si>
    <t>Ленинградской области</t>
  </si>
  <si>
    <t>от 10.12.2019 года № 382</t>
  </si>
  <si>
    <t xml:space="preserve">Оценка качества финансового менеджмента </t>
  </si>
  <si>
    <t xml:space="preserve">Государственное казенное учреждение «Градостроительное развитие территорий Ленинградской области» </t>
  </si>
  <si>
    <t>(наименование учреждения)</t>
  </si>
  <si>
    <t xml:space="preserve"> подведомственного Комитету градостроительной политики Ленинградской области</t>
  </si>
  <si>
    <t>№ п/п</t>
  </si>
  <si>
    <t>Наименование показателя</t>
  </si>
  <si>
    <t>Расчет показателя (P)</t>
  </si>
  <si>
    <t>Единица измерения (градация)</t>
  </si>
  <si>
    <t>Весовой коэффициент направления/оценка по показателю</t>
  </si>
  <si>
    <t>Расчетная величина показателя</t>
  </si>
  <si>
    <t>Результат</t>
  </si>
  <si>
    <t>Норматив</t>
  </si>
  <si>
    <t>1. Оценка качества планирования бюджета</t>
  </si>
  <si>
    <t>Результат оценки Р1, Р2, Р3</t>
  </si>
  <si>
    <t>Нормативный показатель Р1, Р2, Р3</t>
  </si>
  <si>
    <t>Р1</t>
  </si>
  <si>
    <t>Своевременно представленные учреждением в отчетном году документы и материалы для составления проекта областного бюджета Ленинградской области на очередной финансовый год и плановый период</t>
  </si>
  <si>
    <t>Документы и материалы, представленные учреждением в Комитет, необходимых для составления проекта областного бюджета на очередной финансовый год и плановый период ,где Р1=К дней:</t>
  </si>
  <si>
    <t>P1 = 0</t>
  </si>
  <si>
    <t>1 &lt;= P1 &lt; 0</t>
  </si>
  <si>
    <t>P1 &gt;1</t>
  </si>
  <si>
    <t>Р2</t>
  </si>
  <si>
    <t>Соблюдение сроков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</si>
  <si>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Р2=П (раз), где П2  - случаи несвоевременного представления предложений (таблиц поправок) при подготовке областного закона "О внесении изменений в областной закон "Об областном бюджете Ленинградской области на текущий год и на плановый период"</t>
  </si>
  <si>
    <t>Р2=0</t>
  </si>
  <si>
    <t>1 &lt;= P2 &lt; 0</t>
  </si>
  <si>
    <t>Р2&gt;1</t>
  </si>
  <si>
    <t>Р3</t>
  </si>
  <si>
    <t>Оценка качества планирования учреждением бюджетных ассигнований</t>
  </si>
  <si>
    <t>P3 = Оуточ / Pп x 100%, где:</t>
  </si>
  <si>
    <t>Оуточ - сумма бюджетных ассигнований, перераспределенных за отчетный финансовый год</t>
  </si>
  <si>
    <t>P3 &lt;= 1%</t>
  </si>
  <si>
    <t>Pп - общая сумма бюджетных ассигнований учреждения на отчетный финансовый год, предусмотренная законом Ленинградской области об областном бюджете (последняя редакция)</t>
  </si>
  <si>
    <t>1% &lt; P3 &lt;= 5%</t>
  </si>
  <si>
    <t>5% &lt; P3 &lt;= 10%</t>
  </si>
  <si>
    <t>10% &lt; P3 &lt;= 15%</t>
  </si>
  <si>
    <t>15% &lt; P3 &lt;= 20%</t>
  </si>
  <si>
    <t>P3 &gt; 20%</t>
  </si>
  <si>
    <t>2. Оценка качества исполнения бюджета в части расходов</t>
  </si>
  <si>
    <t>Результат оценки Р4, Р5, Р6</t>
  </si>
  <si>
    <t>Нормативный показатель Р4, Р5, Р6</t>
  </si>
  <si>
    <t>Р4</t>
  </si>
  <si>
    <t>Уровень исполнения учреждением кассового плана за отчетный период</t>
  </si>
  <si>
    <t>P4 = Pкис / Pкпр x 100%, где:</t>
  </si>
  <si>
    <t>P4 = 100%</t>
  </si>
  <si>
    <t>95% &lt;= P4 &lt; 100%</t>
  </si>
  <si>
    <t xml:space="preserve"> Pкис -исполненная сумма  кассовыго плана учреждения за счет средств областного бюджета за отчетный период; </t>
  </si>
  <si>
    <t>90% &lt;= P4 &lt; 95%</t>
  </si>
  <si>
    <t>Pкпр -  плановая сумма кассового плана на отчетный период</t>
  </si>
  <si>
    <t>85% &lt;= P4 &lt; 90%</t>
  </si>
  <si>
    <t>80% &lt;= P4 &lt; 85%</t>
  </si>
  <si>
    <t>P4 &lt; 80%</t>
  </si>
  <si>
    <t>Р5</t>
  </si>
  <si>
    <t>Процент использования учреждением средств, полученных в соответствии с бюджетной сметой</t>
  </si>
  <si>
    <t>P5 = Ккр / Слбо x 100%, где:</t>
  </si>
  <si>
    <t>По итогам 1 квартала</t>
  </si>
  <si>
    <t>Ккр - кассовый расход учреждения с начала года;</t>
  </si>
  <si>
    <t>P5 &gt;= 20%</t>
  </si>
  <si>
    <t>Слбо - объем лимитов бюджетных обязательств, доведенных учреждению на отчетный финансовый год</t>
  </si>
  <si>
    <t>P5 &lt; 20%</t>
  </si>
  <si>
    <t>По итогам 2 квартала</t>
  </si>
  <si>
    <t>P5 &gt;= 45%</t>
  </si>
  <si>
    <t>P5 &lt; 45%</t>
  </si>
  <si>
    <t>По итогам 3 квартала</t>
  </si>
  <si>
    <t>P5 &gt;= 70%</t>
  </si>
  <si>
    <t>P5 &lt; 70%</t>
  </si>
  <si>
    <t>По итогам года</t>
  </si>
  <si>
    <t>90% &lt;= P5 &lt; 100% при выполнении</t>
  </si>
  <si>
    <t>P5 &lt; 90% при невыполнении</t>
  </si>
  <si>
    <t>Р6</t>
  </si>
  <si>
    <t>Возвращенные (отказанные) заявки на оплату расходов при осуществлении процедуры санкционирования расходов за счет средств областного бюджета в отчетном году</t>
  </si>
  <si>
    <t xml:space="preserve">P6 = Вз / Оз x 100% (%), где:
</t>
  </si>
  <si>
    <t>Р6 &lt;= 5%</t>
  </si>
  <si>
    <t>всего,шт.</t>
  </si>
  <si>
    <t>Вз - количество возвращенных заявок на оплату расходов учреждения комитетом финансов ЛО</t>
  </si>
  <si>
    <r>
      <t>5% &lt;= Р6</t>
    </r>
    <r>
      <rPr>
        <sz val="11"/>
        <color theme="1"/>
        <rFont val="Calibri"/>
        <scheme val="minor"/>
      </rPr>
      <t xml:space="preserve"> &lt; 20%</t>
    </r>
  </si>
  <si>
    <t>не включено : тех .ошибка,отложено,отказано по по просьбе</t>
  </si>
  <si>
    <t>Оз - общее количество представленных в комитет финансов ЛО заявок на оплату расходов учреждения в отчетном году</t>
  </si>
  <si>
    <t>Р6 &gt; 20%</t>
  </si>
  <si>
    <t>в расчет,шт.</t>
  </si>
  <si>
    <t>отказано</t>
  </si>
  <si>
    <t>3. Оценка управления обязательствами в процессе исполнения бюджета</t>
  </si>
  <si>
    <t>Результат оценки Р7, Р8, Р9</t>
  </si>
  <si>
    <t>Нормативный показатель Р7, Р8, Р9</t>
  </si>
  <si>
    <t>Р7</t>
  </si>
  <si>
    <t>Количество судебных решений, вступивших в законную силу в отчетном периоде и предусматривающих полное или частичное удовлетворение исковых требований о взыскании с учреждения по принятым ими денежным обязательствам</t>
  </si>
  <si>
    <t>Р7= Ср (шт.), где</t>
  </si>
  <si>
    <t>P7=0</t>
  </si>
  <si>
    <t>1 &lt;= P7 &lt; 0</t>
  </si>
  <si>
    <t>Ср - количество судебных решений</t>
  </si>
  <si>
    <t>P7&gt;1</t>
  </si>
  <si>
    <t>Р8</t>
  </si>
  <si>
    <t>Наличие у учреждения просроченной дебиторской задолженности</t>
  </si>
  <si>
    <t>P8 = Дпроср, где:</t>
  </si>
  <si>
    <t>P8 = 0</t>
  </si>
  <si>
    <t>Дпроср - сумма просроченной дебиторской задолженности учреждения по расчетам с дебиторами по данным на отчетную дату</t>
  </si>
  <si>
    <t>P8 &gt; 0</t>
  </si>
  <si>
    <t>Р9</t>
  </si>
  <si>
    <t>Наличие у учреждения просроченной кредиторской задолженности</t>
  </si>
  <si>
    <t>P9 = Ктп, где:</t>
  </si>
  <si>
    <t>P9 = 0</t>
  </si>
  <si>
    <t>Ктп - сумма просроченной кредиторской задолженности ,без учета судебной задолжености  на  отчетную дату</t>
  </si>
  <si>
    <t>P9 &gt; 0</t>
  </si>
  <si>
    <t>4. Оценка состояния, ведения учета и отчетности</t>
  </si>
  <si>
    <t xml:space="preserve">Результат оценки Р10, Р11 </t>
  </si>
  <si>
    <t>Нормативный показатель Р10, Р11</t>
  </si>
  <si>
    <t>Р10</t>
  </si>
  <si>
    <t>Соблюдение сроков предоставления бюджетной отчетности учреждением</t>
  </si>
  <si>
    <t>P10 = Кдней, где</t>
  </si>
  <si>
    <t>P10 = 0</t>
  </si>
  <si>
    <t>Кдней - количество дней просрочки предоставленой отчетности от установленного срока</t>
  </si>
  <si>
    <t>2 &lt;= P10 &lt; 0</t>
  </si>
  <si>
    <t>P10 &gt; 2</t>
  </si>
  <si>
    <t>Р11</t>
  </si>
  <si>
    <t>Наличие ошибок в формах бюджетной отчетности, направленной в программном комплексе "Свод-СМАРТ"</t>
  </si>
  <si>
    <t>P11 = Кошиб, где</t>
  </si>
  <si>
    <t>P11 = 0</t>
  </si>
  <si>
    <t>Кошиб - количество допущенных учреждением ошибок в формах бюджетной отчетности, направленной в программном комплексе "Свод-СМАРТ"</t>
  </si>
  <si>
    <t>2 &lt;= P11 &lt; 0</t>
  </si>
  <si>
    <t>P11 &gt; 2</t>
  </si>
  <si>
    <t>5. Оценка качества управления активами</t>
  </si>
  <si>
    <t>Результат оценки Р12, Р13</t>
  </si>
  <si>
    <t>Нормативный показатель Р12, Р13</t>
  </si>
  <si>
    <t>Р12</t>
  </si>
  <si>
    <t>Проведение инвентаризации активов и обязательств</t>
  </si>
  <si>
    <t>Наличие в годовой бюджетной отчетности за отчетный финансовый год сведений о проведении инвентаризации активов и обязательств</t>
  </si>
  <si>
    <t>Инвентаризация проводилась</t>
  </si>
  <si>
    <t>Инвентаризация не проводилась</t>
  </si>
  <si>
    <t>Р13</t>
  </si>
  <si>
    <t>Недостачи и хищения государственной собственности</t>
  </si>
  <si>
    <t>Наличие в годовой бюджетной отчетности за отчетный финансовый год сведений о недостачах и хищениях государственной собственности</t>
  </si>
  <si>
    <t>Недостачи и хищения государственной собственности =0</t>
  </si>
  <si>
    <t>Недостачи и хищения государственной собственности до 250,0тыс.руб</t>
  </si>
  <si>
    <t>Недостачи и хищения государственной собственности свыше 250,0тыс.руб</t>
  </si>
  <si>
    <t>6. Оценка качества осуществления закупок товаров, работ и услуг для обеспечения государственных нужд</t>
  </si>
  <si>
    <t xml:space="preserve">Результат оценки Р14, Р15 </t>
  </si>
  <si>
    <t>Нормативный показатель Р14, Р15</t>
  </si>
  <si>
    <t>Р14</t>
  </si>
  <si>
    <t>Процент документов, прошедших контроль финансового органа в сфере закупок</t>
  </si>
  <si>
    <t>P14 = Вз/Оз, где:</t>
  </si>
  <si>
    <t>P14 &gt;75</t>
  </si>
  <si>
    <t>Вз - количество возвращенных документов комитетом финансов ЛО</t>
  </si>
  <si>
    <t>P14 от 50 до 75</t>
  </si>
  <si>
    <t>P14 &lt; 50%</t>
  </si>
  <si>
    <t>всего</t>
  </si>
  <si>
    <t>архив</t>
  </si>
  <si>
    <t xml:space="preserve">Оз - общее количество представленных документов в комитет финансов ЛО </t>
  </si>
  <si>
    <t>по просьбе пл.,тех.ошибка,изм КБК,отсут. реквизитов пост.</t>
  </si>
  <si>
    <t>в расчет</t>
  </si>
  <si>
    <t>отказ</t>
  </si>
  <si>
    <t>Р15</t>
  </si>
  <si>
    <t>Административные штрафы за нарушение законодательства в сфере закупок</t>
  </si>
  <si>
    <t>P15 = количество штрафов за нарушение законодательства в сфере закупок</t>
  </si>
  <si>
    <t>P15 =0</t>
  </si>
  <si>
    <t xml:space="preserve"> P15= 1</t>
  </si>
  <si>
    <t>P15 &gt; 1</t>
  </si>
  <si>
    <t>7. Оценка прозрачности бюджетного процесса</t>
  </si>
  <si>
    <t>Результат оценки Р16</t>
  </si>
  <si>
    <t>Нормативный показатель Р16</t>
  </si>
  <si>
    <t>Р16</t>
  </si>
  <si>
    <t>Наличие опубликованного на сайте в сети Интернет bus.gov.ru. отчет об исполнении бюджета учреждения за отчетный период</t>
  </si>
  <si>
    <t xml:space="preserve">Оценивается наличие на сайте  :                                                            -отчета об исполнении бюджета учреждения за отчетный период                                                                               - информацию о показателях бюджетной сметы;
- информацию о результатах деятельности и об использовании имущества;
- сведения о проведенных в отношении учреждения контрольных мероприятиях и их результатах;
- годовую бюджетную отчетность учреждения
</t>
  </si>
  <si>
    <t>Опубликовано в полном обьеме</t>
  </si>
  <si>
    <t>Не опубликовано</t>
  </si>
  <si>
    <t>8. Оценка организации системы контроля</t>
  </si>
  <si>
    <t>Результат оценки Р17, Р18</t>
  </si>
  <si>
    <t>Нормативный показатель Р17, Р18</t>
  </si>
  <si>
    <t>Р17</t>
  </si>
  <si>
    <t>Наличие у учреждения нарушений требований бюджетного законодательства, финансовой дисциплины, а также фактов неэффективного использования материальных и финансовых ресурсов и неправильного ведения бюджетного учета и составления бюджетной отчетности</t>
  </si>
  <si>
    <t xml:space="preserve">Оценивается наличие или отсутствие фактов выявленных нарушений (в том числе при проведении внутриведомственных проверок). </t>
  </si>
  <si>
    <t>Нарушения не выявлены</t>
  </si>
  <si>
    <t>Нарушения выявлены</t>
  </si>
  <si>
    <t>Р18</t>
  </si>
  <si>
    <t>Наличие факта нецелевого и(или) неэффективного использования бюджетных средств и(или) наличия нарушений действующего законодательства, выявленных в ходе контрольных мероприятий у учреждения</t>
  </si>
  <si>
    <t>Оценивается наличие или отсутствие фактов нецелевого и/или неэффективного использования бюджетных средств, а также наличие нарушений действующего законодательства, выявленных в ходе проведения контрольных мероприятий у учреждения (в том числе при проведении внутриведомственных проверок).</t>
  </si>
  <si>
    <t>от 0 до 10%</t>
  </si>
  <si>
    <t>свыше 10%</t>
  </si>
  <si>
    <t xml:space="preserve">Результаты расчета оценок качества финансового менеджмента </t>
  </si>
  <si>
    <t>(наименование учрежения)</t>
  </si>
  <si>
    <t>(период)</t>
  </si>
  <si>
    <t>N п/п</t>
  </si>
  <si>
    <t xml:space="preserve">Значение показателя </t>
  </si>
  <si>
    <t>Оценка качества планирования бюджета</t>
  </si>
  <si>
    <t>Оценка качества исполнения бюджета в части расходов</t>
  </si>
  <si>
    <t>Оценка управления обязательствами в процессе исполнения бюджета</t>
  </si>
  <si>
    <t>Оценка состояния, ведения учета и отчетности</t>
  </si>
  <si>
    <t>Оценка качества управления активами</t>
  </si>
  <si>
    <t>Оценка качества осуществления закупок товаров, работ и услуг для обеспечения государственных нужд</t>
  </si>
  <si>
    <t>Оценка прозрачности бюджетного процесса</t>
  </si>
  <si>
    <t>Оценка организации системы контроля</t>
  </si>
  <si>
    <t>ИТОГО</t>
  </si>
  <si>
    <t>Исполнитель:</t>
  </si>
  <si>
    <t>Главный специалист-главный бухгалтер</t>
  </si>
  <si>
    <t>М.А.Теребунская</t>
  </si>
  <si>
    <t>(должность)</t>
  </si>
  <si>
    <t>(подпись)</t>
  </si>
  <si>
    <t>(расшифровка подписи)</t>
  </si>
  <si>
    <t>+7(812)5394590</t>
  </si>
  <si>
    <t>(телефон)</t>
  </si>
  <si>
    <t>(дата)</t>
  </si>
  <si>
    <t>Приложение 1</t>
  </si>
  <si>
    <t>Приложение 4</t>
  </si>
  <si>
    <t>за 2 квартал 2025 года</t>
  </si>
  <si>
    <t>2 квартал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</si>
</sst>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#,##0_ ;\-#,##0\ "/>
    <numFmt numFmtId="165" formatCode="[$-F800]dddd\,\ mmmm\ dd\,\ yyyy"/>
  </numFmts>
  <fonts count="19" x14ac:knownFonts="1">
    <font>
      <sz val="11"/>
      <color theme="1"/>
      <name val="Calibri"/>
      <scheme val="minor"/>
    </font>
    <font>
      <sz val="13"/>
      <color theme="1"/>
      <name val="Calibri"/>
      <scheme val="minor"/>
    </font>
    <font>
      <b/>
      <sz val="13"/>
      <color theme="1"/>
      <name val="Calibri"/>
      <scheme val="minor"/>
    </font>
    <font>
      <sz val="9"/>
      <color theme="1"/>
      <name val="Calibri"/>
      <scheme val="minor"/>
    </font>
    <font>
      <sz val="12"/>
      <color theme="1"/>
      <name val="Times New Roman"/>
    </font>
    <font>
      <sz val="11"/>
      <color theme="1" tint="0.499984740745262"/>
      <name val="Calibri"/>
      <scheme val="minor"/>
    </font>
    <font>
      <sz val="14"/>
      <color theme="1"/>
      <name val="Calibri"/>
      <scheme val="minor"/>
    </font>
    <font>
      <sz val="14"/>
      <color theme="1"/>
      <name val="Times New Roman"/>
    </font>
    <font>
      <sz val="14"/>
      <color theme="1" tint="0.499984740745262"/>
      <name val="Calibri"/>
      <scheme val="minor"/>
    </font>
    <font>
      <b/>
      <sz val="11"/>
      <color theme="1"/>
      <name val="Calibri"/>
      <scheme val="minor"/>
    </font>
    <font>
      <b/>
      <sz val="12"/>
      <color theme="1"/>
      <name val="Times New Roman"/>
    </font>
    <font>
      <b/>
      <sz val="11"/>
      <color theme="1" tint="0.499984740745262"/>
      <name val="Calibri"/>
      <scheme val="minor"/>
    </font>
    <font>
      <b/>
      <sz val="11"/>
      <color theme="1"/>
      <name val="Times New Roman"/>
    </font>
    <font>
      <sz val="12"/>
      <color indexed="2"/>
      <name val="Times New Roman"/>
    </font>
    <font>
      <sz val="11"/>
      <color theme="1"/>
      <name val="Times New Roman"/>
    </font>
    <font>
      <sz val="8"/>
      <color theme="1"/>
      <name val="Calibri"/>
      <scheme val="minor"/>
    </font>
    <font>
      <sz val="10"/>
      <color theme="1"/>
      <name val="Times New Roman"/>
    </font>
    <font>
      <sz val="8"/>
      <color theme="1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4" fontId="18" fillId="0" borderId="0" applyFont="0" applyFill="0" applyBorder="0" applyProtection="0"/>
    <xf numFmtId="9" fontId="18" fillId="0" borderId="0" applyFont="0" applyFill="0" applyBorder="0" applyProtection="0"/>
  </cellStyleXfs>
  <cellXfs count="17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2" borderId="6" xfId="0" applyFont="1" applyFill="1" applyBorder="1" applyAlignment="1">
      <alignment horizontal="center" vertical="top" wrapText="1"/>
    </xf>
    <xf numFmtId="10" fontId="7" fillId="2" borderId="6" xfId="0" applyNumberFormat="1" applyFont="1" applyFill="1" applyBorder="1" applyAlignment="1">
      <alignment horizontal="center" vertical="center" wrapText="1"/>
    </xf>
    <xf numFmtId="164" fontId="7" fillId="2" borderId="7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0" xfId="0" applyFont="1" applyFill="1" applyBorder="1" applyAlignment="1">
      <alignment horizontal="center" vertical="top" wrapText="1"/>
    </xf>
    <xf numFmtId="10" fontId="7" fillId="2" borderId="9" xfId="0" applyNumberFormat="1" applyFont="1" applyFill="1" applyBorder="1" applyAlignment="1">
      <alignment horizontal="center" vertical="center" wrapText="1"/>
    </xf>
    <xf numFmtId="164" fontId="7" fillId="2" borderId="1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6" xfId="0" applyFont="1" applyFill="1" applyBorder="1" applyAlignment="1">
      <alignment horizontal="right" vertical="top" wrapText="1"/>
    </xf>
    <xf numFmtId="10" fontId="10" fillId="3" borderId="6" xfId="0" applyNumberFormat="1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1" fillId="0" borderId="0" xfId="0" applyFont="1"/>
    <xf numFmtId="0" fontId="12" fillId="3" borderId="19" xfId="0" applyFont="1" applyFill="1" applyBorder="1" applyAlignment="1">
      <alignment horizontal="right" vertical="top" wrapText="1"/>
    </xf>
    <xf numFmtId="1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left" vertical="top" wrapText="1"/>
    </xf>
    <xf numFmtId="1" fontId="4" fillId="0" borderId="19" xfId="0" applyNumberFormat="1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4" fillId="0" borderId="33" xfId="0" applyFont="1" applyBorder="1" applyAlignment="1">
      <alignment horizontal="right" vertical="top" wrapText="1"/>
    </xf>
    <xf numFmtId="9" fontId="4" fillId="0" borderId="19" xfId="0" applyNumberFormat="1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vertical="top" wrapText="1"/>
    </xf>
    <xf numFmtId="4" fontId="5" fillId="0" borderId="0" xfId="0" applyNumberFormat="1" applyFont="1"/>
    <xf numFmtId="0" fontId="4" fillId="0" borderId="38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" fontId="5" fillId="0" borderId="0" xfId="2" applyNumberFormat="1" applyFont="1"/>
    <xf numFmtId="0" fontId="14" fillId="0" borderId="19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center" vertical="center" wrapText="1"/>
    </xf>
    <xf numFmtId="10" fontId="10" fillId="3" borderId="6" xfId="2" applyNumberFormat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center" vertical="center" wrapText="1"/>
    </xf>
    <xf numFmtId="10" fontId="5" fillId="0" borderId="0" xfId="0" applyNumberFormat="1" applyFont="1"/>
    <xf numFmtId="0" fontId="4" fillId="0" borderId="45" xfId="0" applyFont="1" applyBorder="1" applyAlignment="1">
      <alignment horizontal="right" vertical="top" wrapText="1"/>
    </xf>
    <xf numFmtId="0" fontId="12" fillId="3" borderId="26" xfId="0" applyFont="1" applyFill="1" applyBorder="1" applyAlignment="1">
      <alignment horizontal="right" vertical="top" wrapText="1"/>
    </xf>
    <xf numFmtId="10" fontId="10" fillId="3" borderId="26" xfId="0" applyNumberFormat="1" applyFont="1" applyFill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right" vertical="top" wrapText="1"/>
    </xf>
    <xf numFmtId="1" fontId="4" fillId="0" borderId="19" xfId="2" applyNumberFormat="1" applyFont="1" applyBorder="1" applyAlignment="1">
      <alignment horizontal="center" vertical="center" wrapText="1"/>
    </xf>
    <xf numFmtId="9" fontId="4" fillId="0" borderId="46" xfId="0" applyNumberFormat="1" applyFont="1" applyBorder="1" applyAlignment="1">
      <alignment horizontal="right" vertical="top" wrapText="1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0" fontId="15" fillId="0" borderId="49" xfId="0" applyFont="1" applyBorder="1" applyAlignment="1">
      <alignment horizontal="center"/>
    </xf>
    <xf numFmtId="0" fontId="4" fillId="0" borderId="26" xfId="0" applyFont="1" applyBorder="1" applyAlignment="1">
      <alignment vertical="center" wrapText="1"/>
    </xf>
    <xf numFmtId="0" fontId="4" fillId="0" borderId="19" xfId="0" applyFont="1" applyBorder="1" applyAlignment="1">
      <alignment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6" fillId="0" borderId="17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16" fillId="0" borderId="0" xfId="0" applyFont="1" applyAlignment="1">
      <alignment horizontal="right" vertical="center" wrapText="1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49" fontId="17" fillId="0" borderId="17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4" fillId="0" borderId="27" xfId="0" applyFont="1" applyBorder="1" applyAlignment="1">
      <alignment horizontal="center" vertical="top" wrapText="1"/>
    </xf>
    <xf numFmtId="0" fontId="4" fillId="0" borderId="31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13" fillId="0" borderId="20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3" borderId="17" xfId="0" applyFont="1" applyFill="1" applyBorder="1" applyAlignment="1">
      <alignment horizontal="left" vertical="center" wrapText="1"/>
    </xf>
    <xf numFmtId="0" fontId="10" fillId="3" borderId="45" xfId="0" applyFont="1" applyFill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32" xfId="0" applyFont="1" applyFill="1" applyBorder="1" applyAlignment="1">
      <alignment horizontal="left" vertical="center" wrapText="1"/>
    </xf>
    <xf numFmtId="0" fontId="10" fillId="3" borderId="19" xfId="0" applyFont="1" applyFill="1" applyBorder="1" applyAlignment="1">
      <alignment horizontal="left" vertical="center" wrapText="1"/>
    </xf>
    <xf numFmtId="0" fontId="13" fillId="0" borderId="4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right" vertical="top" wrapText="1"/>
    </xf>
    <xf numFmtId="0" fontId="4" fillId="0" borderId="25" xfId="0" applyFont="1" applyBorder="1" applyAlignment="1">
      <alignment horizontal="right" vertical="top" wrapText="1"/>
    </xf>
    <xf numFmtId="0" fontId="4" fillId="0" borderId="26" xfId="0" applyFont="1" applyBorder="1" applyAlignment="1">
      <alignment horizontal="right" vertical="top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13" fillId="0" borderId="48" xfId="0" applyFont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14" xfId="0" applyFont="1" applyFill="1" applyBorder="1" applyAlignment="1">
      <alignment horizontal="left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top" wrapText="1"/>
    </xf>
    <xf numFmtId="0" fontId="4" fillId="0" borderId="42" xfId="0" applyFont="1" applyBorder="1" applyAlignment="1">
      <alignment horizontal="left" vertical="top" wrapText="1"/>
    </xf>
    <xf numFmtId="0" fontId="10" fillId="3" borderId="26" xfId="0" applyFont="1" applyFill="1" applyBorder="1" applyAlignment="1">
      <alignment horizontal="left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left" vertical="top" wrapText="1"/>
    </xf>
    <xf numFmtId="0" fontId="4" fillId="0" borderId="28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4" fillId="0" borderId="26" xfId="0" applyFont="1" applyBorder="1" applyAlignment="1">
      <alignment horizontal="left" vertical="top" wrapText="1"/>
    </xf>
    <xf numFmtId="0" fontId="4" fillId="0" borderId="40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center" vertical="top" wrapText="1"/>
    </xf>
    <xf numFmtId="0" fontId="4" fillId="0" borderId="36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37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17" xfId="0" applyBorder="1" applyAlignment="1">
      <alignment horizontal="center" wrapText="1"/>
    </xf>
    <xf numFmtId="0" fontId="15" fillId="0" borderId="49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C9F-1C32-4254-B1D6-DB8604F2C525}">
  <sheetPr>
    <tabColor rgb="FF00B050"/>
    <pageSetUpPr fitToPage="1"/>
  </sheetPr>
  <dimension ref="B1:L110"/>
  <sheetViews>
    <sheetView tabSelected="1" zoomScale="80" workbookViewId="0">
      <pane xSplit="1" ySplit="19" topLeftCell="B59" activePane="bottomRight" state="frozen"/>
      <selection activeCell="C38" sqref="C38:C43"/>
      <selection pane="topRight"/>
      <selection pane="bottomLeft"/>
      <selection pane="bottomRight" activeCell="C61" sqref="C61:C63"/>
    </sheetView>
  </sheetViews>
  <sheetFormatPr defaultRowHeight="14.4" x14ac:dyDescent="0.3"/>
  <cols>
    <col min="2" max="2" width="6.88671875" style="1" bestFit="1" customWidth="1"/>
    <col min="3" max="3" width="49.109375" style="2" customWidth="1"/>
    <col min="4" max="4" width="64.109375" style="3" customWidth="1"/>
    <col min="5" max="5" width="39.33203125" style="4" customWidth="1"/>
    <col min="6" max="6" width="20" customWidth="1"/>
    <col min="7" max="7" width="18.5546875" customWidth="1"/>
    <col min="9" max="9" width="62" customWidth="1"/>
    <col min="10" max="10" width="18.33203125" customWidth="1"/>
    <col min="11" max="11" width="15" customWidth="1"/>
    <col min="12" max="12" width="19.109375" customWidth="1"/>
  </cols>
  <sheetData>
    <row r="1" spans="2:12" s="5" customFormat="1" ht="17.399999999999999" x14ac:dyDescent="0.35">
      <c r="B1" s="6"/>
      <c r="C1" s="7"/>
      <c r="D1" s="8"/>
      <c r="E1" s="9"/>
      <c r="G1" s="86" t="s">
        <v>206</v>
      </c>
    </row>
    <row r="2" spans="2:12" s="5" customFormat="1" ht="17.399999999999999" x14ac:dyDescent="0.35">
      <c r="B2" s="6"/>
      <c r="C2" s="7"/>
      <c r="D2" t="s">
        <v>1</v>
      </c>
      <c r="F2" s="86"/>
      <c r="G2" s="10" t="s">
        <v>2</v>
      </c>
    </row>
    <row r="3" spans="2:12" s="5" customFormat="1" ht="17.399999999999999" x14ac:dyDescent="0.35">
      <c r="B3" s="6"/>
      <c r="C3" s="7"/>
      <c r="D3" s="8"/>
      <c r="E3" s="9"/>
      <c r="G3" s="10" t="s">
        <v>3</v>
      </c>
    </row>
    <row r="4" spans="2:12" s="5" customFormat="1" ht="17.399999999999999" x14ac:dyDescent="0.35">
      <c r="B4" s="6"/>
      <c r="C4" s="7"/>
      <c r="D4" s="8"/>
      <c r="E4" s="9"/>
      <c r="G4" s="10" t="s">
        <v>4</v>
      </c>
    </row>
    <row r="5" spans="2:12" s="5" customFormat="1" ht="17.399999999999999" x14ac:dyDescent="0.35">
      <c r="B5" s="6"/>
      <c r="C5" s="7"/>
      <c r="D5" s="8"/>
      <c r="E5" s="9"/>
      <c r="G5" s="10" t="s">
        <v>5</v>
      </c>
    </row>
    <row r="6" spans="2:12" s="5" customFormat="1" ht="17.399999999999999" x14ac:dyDescent="0.35">
      <c r="B6" s="6"/>
      <c r="C6" s="7"/>
      <c r="D6" s="8"/>
      <c r="E6" s="9"/>
    </row>
    <row r="7" spans="2:12" s="5" customFormat="1" ht="17.399999999999999" x14ac:dyDescent="0.35">
      <c r="B7" s="6"/>
      <c r="C7" s="7"/>
      <c r="D7" s="8"/>
      <c r="E7" s="9"/>
    </row>
    <row r="8" spans="2:12" s="5" customFormat="1" ht="17.399999999999999" x14ac:dyDescent="0.35">
      <c r="B8" s="6"/>
      <c r="C8" s="7"/>
      <c r="D8" s="8"/>
      <c r="E8" s="9"/>
    </row>
    <row r="9" spans="2:12" s="5" customFormat="1" ht="17.399999999999999" x14ac:dyDescent="0.35">
      <c r="B9" s="6"/>
      <c r="C9" s="7"/>
      <c r="D9" s="8"/>
      <c r="E9" s="9"/>
    </row>
    <row r="10" spans="2:12" s="5" customFormat="1" ht="17.399999999999999" x14ac:dyDescent="0.35">
      <c r="B10" s="157" t="s">
        <v>6</v>
      </c>
      <c r="C10" s="157"/>
      <c r="D10" s="157"/>
      <c r="E10" s="157"/>
      <c r="F10" s="157"/>
      <c r="G10" s="157"/>
    </row>
    <row r="11" spans="2:12" s="5" customFormat="1" ht="17.399999999999999" x14ac:dyDescent="0.35">
      <c r="B11" s="158" t="s">
        <v>7</v>
      </c>
      <c r="C11" s="158"/>
      <c r="D11" s="158"/>
      <c r="E11" s="158"/>
      <c r="F11" s="158"/>
      <c r="G11" s="158"/>
    </row>
    <row r="12" spans="2:12" s="11" customFormat="1" ht="12" x14ac:dyDescent="0.25">
      <c r="B12" s="159" t="s">
        <v>8</v>
      </c>
      <c r="C12" s="159"/>
      <c r="D12" s="159"/>
      <c r="E12" s="159"/>
      <c r="F12" s="159"/>
      <c r="G12" s="159"/>
    </row>
    <row r="13" spans="2:12" s="5" customFormat="1" ht="27" customHeight="1" x14ac:dyDescent="0.35">
      <c r="B13" s="158" t="s">
        <v>9</v>
      </c>
      <c r="C13" s="158"/>
      <c r="D13" s="158"/>
      <c r="E13" s="158"/>
      <c r="F13" s="158"/>
      <c r="G13" s="158"/>
    </row>
    <row r="14" spans="2:12" s="5" customFormat="1" ht="24.75" customHeight="1" x14ac:dyDescent="0.35">
      <c r="B14" s="158" t="s">
        <v>208</v>
      </c>
      <c r="C14" s="158"/>
      <c r="D14" s="158"/>
      <c r="E14" s="158"/>
      <c r="F14" s="158"/>
      <c r="G14" s="158"/>
    </row>
    <row r="15" spans="2:12" ht="29.25" customHeight="1" thickBot="1" x14ac:dyDescent="0.35"/>
    <row r="16" spans="2:12" s="1" customFormat="1" ht="63" thickBot="1" x14ac:dyDescent="0.35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6.2" thickBot="1" x14ac:dyDescent="0.35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" x14ac:dyDescent="0.35">
      <c r="B18" s="160"/>
      <c r="C18" s="162"/>
      <c r="D18" s="164"/>
      <c r="E18" s="21" t="s">
        <v>16</v>
      </c>
      <c r="F18" s="22">
        <f t="shared" ref="F18:G19" si="0">F20+F36+F59+F69+F79+F86+F100+F104</f>
        <v>0.8666666666666667</v>
      </c>
      <c r="G18" s="23">
        <f t="shared" si="0"/>
        <v>80</v>
      </c>
      <c r="H18" s="24"/>
      <c r="I18" s="24"/>
      <c r="J18" s="24"/>
      <c r="K18" s="24"/>
      <c r="L18" s="24"/>
    </row>
    <row r="19" spans="2:12" s="20" customFormat="1" ht="21.75" customHeight="1" thickBot="1" x14ac:dyDescent="0.4">
      <c r="B19" s="161"/>
      <c r="C19" s="163"/>
      <c r="D19" s="165"/>
      <c r="E19" s="25" t="s">
        <v>17</v>
      </c>
      <c r="F19" s="26">
        <f t="shared" si="0"/>
        <v>1.0000000000000002</v>
      </c>
      <c r="G19" s="27">
        <f t="shared" si="0"/>
        <v>90</v>
      </c>
      <c r="H19" s="24"/>
      <c r="I19" s="24"/>
      <c r="J19" s="24"/>
      <c r="K19" s="24"/>
      <c r="L19" s="24"/>
    </row>
    <row r="20" spans="2:12" s="28" customFormat="1" ht="15.75" customHeight="1" x14ac:dyDescent="0.3">
      <c r="B20" s="124" t="s">
        <v>18</v>
      </c>
      <c r="C20" s="125"/>
      <c r="D20" s="126"/>
      <c r="E20" s="29" t="s">
        <v>19</v>
      </c>
      <c r="F20" s="30">
        <f>F21/G21*G20</f>
        <v>0.16</v>
      </c>
      <c r="G20" s="31">
        <f>G22+G26+G29</f>
        <v>12</v>
      </c>
      <c r="H20" s="32"/>
      <c r="I20" s="32"/>
      <c r="J20" s="32"/>
      <c r="K20" s="32"/>
      <c r="L20" s="32"/>
    </row>
    <row r="21" spans="2:12" s="28" customFormat="1" ht="15.75" customHeight="1" x14ac:dyDescent="0.3">
      <c r="B21" s="103"/>
      <c r="C21" s="104"/>
      <c r="D21" s="10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3">
      <c r="B22" s="154" t="s">
        <v>21</v>
      </c>
      <c r="C22" s="152" t="s">
        <v>22</v>
      </c>
      <c r="D22" s="91" t="s">
        <v>23</v>
      </c>
      <c r="E22" s="115" t="s">
        <v>24</v>
      </c>
      <c r="F22" s="134">
        <v>5</v>
      </c>
      <c r="G22" s="93">
        <v>5</v>
      </c>
      <c r="H22" s="32"/>
      <c r="I22" s="32"/>
      <c r="J22" s="32"/>
      <c r="K22" s="32"/>
      <c r="L22" s="32"/>
    </row>
    <row r="23" spans="2:12" s="28" customFormat="1" ht="18" customHeight="1" x14ac:dyDescent="0.3">
      <c r="B23" s="155"/>
      <c r="C23" s="152"/>
      <c r="D23" s="92"/>
      <c r="E23" s="117"/>
      <c r="F23" s="134"/>
      <c r="G23" s="93"/>
      <c r="H23" s="32"/>
      <c r="I23" s="32"/>
      <c r="J23" s="32"/>
      <c r="K23" s="32"/>
      <c r="L23" s="32"/>
    </row>
    <row r="24" spans="2:12" s="28" customFormat="1" ht="18" customHeight="1" x14ac:dyDescent="0.3">
      <c r="B24" s="155"/>
      <c r="C24" s="152"/>
      <c r="D24" s="92"/>
      <c r="E24" s="40" t="s">
        <v>25</v>
      </c>
      <c r="F24" s="37">
        <v>3</v>
      </c>
      <c r="G24" s="93"/>
      <c r="H24" s="32"/>
      <c r="I24" s="32"/>
      <c r="J24" s="32"/>
      <c r="K24" s="32"/>
      <c r="L24" s="32"/>
    </row>
    <row r="25" spans="2:12" s="28" customFormat="1" ht="24" customHeight="1" x14ac:dyDescent="0.3">
      <c r="B25" s="156"/>
      <c r="C25" s="152"/>
      <c r="D25" s="146"/>
      <c r="E25" s="40" t="s">
        <v>26</v>
      </c>
      <c r="F25" s="37">
        <v>0</v>
      </c>
      <c r="G25" s="93"/>
      <c r="H25" s="32">
        <v>0</v>
      </c>
      <c r="I25" s="32"/>
      <c r="J25" s="32"/>
      <c r="K25" s="32"/>
      <c r="L25" s="32"/>
    </row>
    <row r="26" spans="2:12" s="28" customFormat="1" ht="27.75" customHeight="1" x14ac:dyDescent="0.3">
      <c r="B26" s="106" t="s">
        <v>27</v>
      </c>
      <c r="C26" s="137" t="s">
        <v>28</v>
      </c>
      <c r="D26" s="91" t="s">
        <v>29</v>
      </c>
      <c r="E26" s="40" t="s">
        <v>30</v>
      </c>
      <c r="F26" s="42">
        <v>5</v>
      </c>
      <c r="G26" s="93">
        <v>5</v>
      </c>
      <c r="H26" s="32"/>
      <c r="I26" s="32"/>
      <c r="J26" s="32"/>
      <c r="K26" s="32"/>
      <c r="L26" s="32"/>
    </row>
    <row r="27" spans="2:12" s="28" customFormat="1" ht="27.75" customHeight="1" x14ac:dyDescent="0.3">
      <c r="B27" s="121"/>
      <c r="C27" s="141"/>
      <c r="D27" s="92"/>
      <c r="E27" s="40" t="s">
        <v>31</v>
      </c>
      <c r="F27" s="42">
        <v>3</v>
      </c>
      <c r="G27" s="93"/>
      <c r="H27" s="32"/>
      <c r="I27" s="32"/>
      <c r="J27" s="32"/>
      <c r="K27" s="32"/>
      <c r="L27" s="32"/>
    </row>
    <row r="28" spans="2:12" s="28" customFormat="1" ht="86.25" customHeight="1" x14ac:dyDescent="0.3">
      <c r="B28" s="140"/>
      <c r="C28" s="141"/>
      <c r="D28" s="146"/>
      <c r="E28" s="40" t="s">
        <v>32</v>
      </c>
      <c r="F28" s="42">
        <v>0</v>
      </c>
      <c r="G28" s="93"/>
      <c r="H28" s="32">
        <v>0</v>
      </c>
      <c r="I28" s="32"/>
      <c r="J28" s="32"/>
      <c r="K28" s="32"/>
      <c r="L28" s="32"/>
    </row>
    <row r="29" spans="2:12" ht="15.6" x14ac:dyDescent="0.3">
      <c r="B29" s="150" t="s">
        <v>33</v>
      </c>
      <c r="C29" s="152" t="s">
        <v>34</v>
      </c>
      <c r="D29" s="36" t="s">
        <v>35</v>
      </c>
      <c r="E29" s="44"/>
      <c r="F29" s="45"/>
      <c r="G29" s="97">
        <v>2</v>
      </c>
      <c r="H29" s="19"/>
      <c r="I29" s="19"/>
      <c r="J29" s="19"/>
      <c r="K29" s="19"/>
      <c r="L29" s="19"/>
    </row>
    <row r="30" spans="2:12" ht="31.2" x14ac:dyDescent="0.3">
      <c r="B30" s="150"/>
      <c r="C30" s="152"/>
      <c r="D30" s="39" t="s">
        <v>36</v>
      </c>
      <c r="E30" s="46" t="s">
        <v>37</v>
      </c>
      <c r="F30" s="37">
        <v>5</v>
      </c>
      <c r="G30" s="98"/>
      <c r="H30" s="19"/>
      <c r="I30" s="19"/>
      <c r="J30" s="19"/>
      <c r="K30" s="19"/>
      <c r="L30" s="19"/>
    </row>
    <row r="31" spans="2:12" ht="15.6" x14ac:dyDescent="0.3">
      <c r="B31" s="150"/>
      <c r="C31" s="152"/>
      <c r="D31" s="92" t="s">
        <v>38</v>
      </c>
      <c r="E31" s="46" t="s">
        <v>39</v>
      </c>
      <c r="F31" s="37">
        <v>4</v>
      </c>
      <c r="G31" s="98"/>
      <c r="H31" s="19"/>
      <c r="I31" s="19"/>
      <c r="J31" s="19"/>
      <c r="K31" s="19"/>
      <c r="L31" s="19"/>
    </row>
    <row r="32" spans="2:12" ht="15.6" x14ac:dyDescent="0.3">
      <c r="B32" s="150"/>
      <c r="C32" s="152"/>
      <c r="D32" s="92"/>
      <c r="E32" s="46" t="s">
        <v>40</v>
      </c>
      <c r="F32" s="37">
        <v>3</v>
      </c>
      <c r="G32" s="98"/>
      <c r="H32" s="19"/>
      <c r="I32" s="19"/>
      <c r="J32" s="19"/>
      <c r="K32" s="19"/>
      <c r="L32" s="19"/>
    </row>
    <row r="33" spans="2:12" ht="15.6" x14ac:dyDescent="0.3">
      <c r="B33" s="150"/>
      <c r="C33" s="152"/>
      <c r="D33" s="92"/>
      <c r="E33" s="46" t="s">
        <v>41</v>
      </c>
      <c r="F33" s="37">
        <v>2</v>
      </c>
      <c r="G33" s="98"/>
      <c r="H33" s="19"/>
      <c r="I33" s="19"/>
      <c r="J33" s="19"/>
      <c r="K33" s="19"/>
      <c r="L33" s="19"/>
    </row>
    <row r="34" spans="2:12" ht="15.6" x14ac:dyDescent="0.3">
      <c r="B34" s="150"/>
      <c r="C34" s="152"/>
      <c r="D34" s="92"/>
      <c r="E34" s="46" t="s">
        <v>42</v>
      </c>
      <c r="F34" s="37">
        <v>1</v>
      </c>
      <c r="G34" s="98"/>
      <c r="H34" s="47">
        <f>I34/I35*100</f>
        <v>11.634767102106681</v>
      </c>
      <c r="I34" s="47">
        <v>6640856.8200000003</v>
      </c>
      <c r="J34" s="19"/>
      <c r="K34" s="19"/>
      <c r="L34" s="19"/>
    </row>
    <row r="35" spans="2:12" ht="16.2" thickBot="1" x14ac:dyDescent="0.35">
      <c r="B35" s="151"/>
      <c r="C35" s="153"/>
      <c r="D35" s="146"/>
      <c r="E35" s="48" t="s">
        <v>43</v>
      </c>
      <c r="F35" s="49">
        <v>0</v>
      </c>
      <c r="G35" s="99"/>
      <c r="H35" s="19"/>
      <c r="I35" s="47">
        <v>57077694.479999997</v>
      </c>
      <c r="J35" s="19"/>
      <c r="K35" s="19"/>
      <c r="L35" s="19"/>
    </row>
    <row r="36" spans="2:12" s="28" customFormat="1" ht="16.5" customHeight="1" x14ac:dyDescent="0.3">
      <c r="B36" s="124" t="s">
        <v>44</v>
      </c>
      <c r="C36" s="125"/>
      <c r="D36" s="10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3">
      <c r="B37" s="103"/>
      <c r="C37" s="104"/>
      <c r="D37" s="10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3">
      <c r="B38" s="87" t="s">
        <v>47</v>
      </c>
      <c r="C38" s="137" t="s">
        <v>48</v>
      </c>
      <c r="D38" s="91" t="s">
        <v>49</v>
      </c>
      <c r="E38" s="46" t="s">
        <v>50</v>
      </c>
      <c r="F38" s="37">
        <v>5</v>
      </c>
      <c r="G38" s="97">
        <v>5</v>
      </c>
      <c r="H38" s="19"/>
      <c r="I38" s="19"/>
      <c r="J38" s="19"/>
      <c r="K38" s="19"/>
      <c r="L38" s="19"/>
    </row>
    <row r="39" spans="2:12" ht="16.5" customHeight="1" x14ac:dyDescent="0.3">
      <c r="B39" s="94"/>
      <c r="C39" s="141"/>
      <c r="D39" s="92"/>
      <c r="E39" s="46" t="s">
        <v>51</v>
      </c>
      <c r="F39" s="37">
        <v>4</v>
      </c>
      <c r="G39" s="98"/>
      <c r="H39" s="19"/>
      <c r="I39" s="19"/>
      <c r="J39" s="19"/>
      <c r="K39" s="19"/>
      <c r="L39" s="19"/>
    </row>
    <row r="40" spans="2:12" ht="36" customHeight="1" x14ac:dyDescent="0.3">
      <c r="B40" s="94"/>
      <c r="C40" s="141"/>
      <c r="D40" s="39" t="s">
        <v>52</v>
      </c>
      <c r="E40" s="46" t="s">
        <v>53</v>
      </c>
      <c r="F40" s="37">
        <v>3</v>
      </c>
      <c r="G40" s="98"/>
      <c r="H40" s="19"/>
      <c r="I40" s="19"/>
      <c r="J40" s="19"/>
      <c r="K40" s="19"/>
      <c r="L40" s="19"/>
    </row>
    <row r="41" spans="2:12" ht="16.5" customHeight="1" x14ac:dyDescent="0.3">
      <c r="B41" s="94"/>
      <c r="C41" s="141"/>
      <c r="D41" s="92" t="s">
        <v>54</v>
      </c>
      <c r="E41" s="46" t="s">
        <v>55</v>
      </c>
      <c r="F41" s="37">
        <v>2</v>
      </c>
      <c r="G41" s="98"/>
      <c r="H41" s="19"/>
      <c r="I41" s="19"/>
      <c r="J41" s="19"/>
      <c r="K41" s="19"/>
      <c r="L41" s="19"/>
    </row>
    <row r="42" spans="2:12" ht="16.5" customHeight="1" x14ac:dyDescent="0.3">
      <c r="B42" s="94"/>
      <c r="C42" s="141"/>
      <c r="D42" s="92"/>
      <c r="E42" s="46" t="s">
        <v>56</v>
      </c>
      <c r="F42" s="37">
        <v>1</v>
      </c>
      <c r="G42" s="98"/>
      <c r="H42" s="51">
        <f>I43/I42*100</f>
        <v>100</v>
      </c>
      <c r="I42" s="47">
        <v>13844962.26</v>
      </c>
      <c r="J42" s="19"/>
      <c r="K42" s="19"/>
      <c r="L42" s="19"/>
    </row>
    <row r="43" spans="2:12" ht="16.5" customHeight="1" x14ac:dyDescent="0.3">
      <c r="B43" s="88"/>
      <c r="C43" s="149"/>
      <c r="D43" s="146"/>
      <c r="E43" s="46" t="s">
        <v>57</v>
      </c>
      <c r="F43" s="37">
        <v>0</v>
      </c>
      <c r="G43" s="135"/>
      <c r="H43" s="19"/>
      <c r="I43" s="47">
        <v>13844962.26</v>
      </c>
      <c r="J43" s="19"/>
      <c r="K43" s="19"/>
      <c r="L43" s="19"/>
    </row>
    <row r="44" spans="2:12" ht="18.75" customHeight="1" x14ac:dyDescent="0.3">
      <c r="B44" s="87" t="s">
        <v>58</v>
      </c>
      <c r="C44" s="91" t="s">
        <v>59</v>
      </c>
      <c r="D44" s="39" t="s">
        <v>60</v>
      </c>
      <c r="E44" s="147" t="s">
        <v>61</v>
      </c>
      <c r="F44" s="147"/>
      <c r="G44" s="148"/>
      <c r="H44" s="19"/>
      <c r="I44" s="19"/>
      <c r="J44" s="19"/>
      <c r="K44" s="19"/>
      <c r="L44" s="19"/>
    </row>
    <row r="45" spans="2:12" ht="36.75" customHeight="1" x14ac:dyDescent="0.3">
      <c r="B45" s="94"/>
      <c r="C45" s="92"/>
      <c r="D45" s="39" t="s">
        <v>62</v>
      </c>
      <c r="E45" s="46" t="s">
        <v>63</v>
      </c>
      <c r="F45" s="37">
        <v>5</v>
      </c>
      <c r="G45" s="93"/>
      <c r="H45" s="19"/>
      <c r="I45" s="19"/>
      <c r="J45" s="19"/>
      <c r="K45" s="19"/>
      <c r="L45" s="19"/>
    </row>
    <row r="46" spans="2:12" ht="18.75" customHeight="1" x14ac:dyDescent="0.3">
      <c r="B46" s="94"/>
      <c r="C46" s="92"/>
      <c r="D46" s="92" t="s">
        <v>64</v>
      </c>
      <c r="E46" s="46" t="s">
        <v>65</v>
      </c>
      <c r="F46" s="37">
        <v>0</v>
      </c>
      <c r="G46" s="93"/>
      <c r="H46" s="19"/>
      <c r="I46" s="19"/>
      <c r="J46" s="19"/>
      <c r="K46" s="19"/>
      <c r="L46" s="19"/>
    </row>
    <row r="47" spans="2:12" ht="18.75" customHeight="1" x14ac:dyDescent="0.3">
      <c r="B47" s="94"/>
      <c r="C47" s="92"/>
      <c r="D47" s="92"/>
      <c r="E47" s="147" t="s">
        <v>66</v>
      </c>
      <c r="F47" s="147"/>
      <c r="G47" s="148"/>
      <c r="H47" s="19"/>
      <c r="I47" s="19"/>
      <c r="J47" s="19"/>
      <c r="K47" s="19"/>
      <c r="L47" s="19"/>
    </row>
    <row r="48" spans="2:12" ht="18.75" customHeight="1" x14ac:dyDescent="0.3">
      <c r="B48" s="94"/>
      <c r="C48" s="92"/>
      <c r="D48" s="92"/>
      <c r="E48" s="46" t="s">
        <v>67</v>
      </c>
      <c r="F48" s="37">
        <v>5</v>
      </c>
      <c r="G48" s="93">
        <v>0</v>
      </c>
      <c r="H48" s="19"/>
      <c r="I48" s="19"/>
      <c r="J48" s="19"/>
      <c r="K48" s="19"/>
      <c r="L48" s="19"/>
    </row>
    <row r="49" spans="2:12" ht="18.75" customHeight="1" x14ac:dyDescent="0.3">
      <c r="B49" s="94"/>
      <c r="C49" s="92"/>
      <c r="D49" s="92"/>
      <c r="E49" s="46" t="s">
        <v>68</v>
      </c>
      <c r="F49" s="37">
        <v>0</v>
      </c>
      <c r="G49" s="93"/>
      <c r="H49" s="47">
        <f>I49/I50*100</f>
        <v>41.808729149636115</v>
      </c>
      <c r="I49" s="47">
        <v>23863458.690000001</v>
      </c>
      <c r="J49" s="19"/>
      <c r="K49" s="19"/>
      <c r="L49" s="19"/>
    </row>
    <row r="50" spans="2:12" ht="18.75" customHeight="1" x14ac:dyDescent="0.3">
      <c r="B50" s="94"/>
      <c r="C50" s="92"/>
      <c r="D50" s="92"/>
      <c r="E50" s="147" t="s">
        <v>69</v>
      </c>
      <c r="F50" s="147"/>
      <c r="G50" s="148"/>
      <c r="H50" s="19"/>
      <c r="I50" s="47">
        <v>57077694.479999997</v>
      </c>
      <c r="J50" s="19"/>
      <c r="K50" s="19"/>
      <c r="L50" s="19"/>
    </row>
    <row r="51" spans="2:12" ht="18.75" customHeight="1" x14ac:dyDescent="0.3">
      <c r="B51" s="94"/>
      <c r="C51" s="92"/>
      <c r="D51" s="92"/>
      <c r="E51" s="46" t="s">
        <v>70</v>
      </c>
      <c r="F51" s="37">
        <v>5</v>
      </c>
      <c r="G51" s="93"/>
      <c r="H51" s="19"/>
      <c r="I51" s="19"/>
      <c r="J51" s="19"/>
      <c r="K51" s="19"/>
      <c r="L51" s="19"/>
    </row>
    <row r="52" spans="2:12" ht="18.75" customHeight="1" x14ac:dyDescent="0.3">
      <c r="B52" s="94"/>
      <c r="C52" s="92"/>
      <c r="D52" s="92"/>
      <c r="E52" s="46" t="s">
        <v>71</v>
      </c>
      <c r="F52" s="37">
        <v>0</v>
      </c>
      <c r="G52" s="93"/>
      <c r="H52" s="19"/>
      <c r="I52" s="19"/>
      <c r="J52" s="19"/>
      <c r="K52" s="19"/>
      <c r="L52" s="19"/>
    </row>
    <row r="53" spans="2:12" ht="18.75" customHeight="1" x14ac:dyDescent="0.3">
      <c r="B53" s="94"/>
      <c r="C53" s="92"/>
      <c r="D53" s="92"/>
      <c r="E53" s="147" t="s">
        <v>72</v>
      </c>
      <c r="F53" s="147"/>
      <c r="G53" s="148"/>
      <c r="H53" s="19"/>
      <c r="I53" s="19"/>
      <c r="J53" s="19"/>
      <c r="K53" s="19"/>
      <c r="L53" s="19"/>
    </row>
    <row r="54" spans="2:12" ht="23.25" customHeight="1" x14ac:dyDescent="0.3">
      <c r="B54" s="94"/>
      <c r="C54" s="92"/>
      <c r="D54" s="92"/>
      <c r="E54" s="52" t="s">
        <v>73</v>
      </c>
      <c r="F54" s="37">
        <v>5</v>
      </c>
      <c r="G54" s="93"/>
      <c r="H54" s="19"/>
      <c r="I54" s="19"/>
      <c r="J54" s="19"/>
      <c r="K54" s="19"/>
      <c r="L54" s="19"/>
    </row>
    <row r="55" spans="2:12" ht="18.75" customHeight="1" x14ac:dyDescent="0.3">
      <c r="B55" s="88"/>
      <c r="C55" s="146"/>
      <c r="D55" s="146"/>
      <c r="E55" s="40" t="s">
        <v>74</v>
      </c>
      <c r="F55" s="37">
        <v>0</v>
      </c>
      <c r="G55" s="93"/>
      <c r="H55" s="19"/>
      <c r="I55" s="19"/>
      <c r="J55" s="19"/>
      <c r="K55" s="19"/>
      <c r="L55" s="19"/>
    </row>
    <row r="56" spans="2:12" ht="18.75" customHeight="1" x14ac:dyDescent="0.3">
      <c r="B56" s="87" t="s">
        <v>75</v>
      </c>
      <c r="C56" s="91" t="s">
        <v>76</v>
      </c>
      <c r="D56" s="36" t="s">
        <v>77</v>
      </c>
      <c r="E56" s="46" t="s">
        <v>78</v>
      </c>
      <c r="F56" s="37">
        <v>5</v>
      </c>
      <c r="G56" s="97">
        <v>5</v>
      </c>
      <c r="H56" s="19">
        <v>173</v>
      </c>
      <c r="I56" s="19" t="s">
        <v>79</v>
      </c>
      <c r="J56" s="19"/>
      <c r="K56" s="19"/>
      <c r="L56" s="19"/>
    </row>
    <row r="57" spans="2:12" ht="42" customHeight="1" x14ac:dyDescent="0.3">
      <c r="B57" s="94"/>
      <c r="C57" s="92"/>
      <c r="D57" s="39" t="s">
        <v>80</v>
      </c>
      <c r="E57" s="46" t="s">
        <v>81</v>
      </c>
      <c r="F57" s="37">
        <v>3</v>
      </c>
      <c r="G57" s="98"/>
      <c r="H57" s="19">
        <v>4</v>
      </c>
      <c r="I57" s="145" t="s">
        <v>82</v>
      </c>
      <c r="J57" s="145"/>
      <c r="K57" s="145"/>
      <c r="L57" s="145"/>
    </row>
    <row r="58" spans="2:12" ht="46.5" customHeight="1" thickBot="1" x14ac:dyDescent="0.35">
      <c r="B58" s="95"/>
      <c r="C58" s="96"/>
      <c r="D58" s="53" t="s">
        <v>83</v>
      </c>
      <c r="E58" s="46" t="s">
        <v>84</v>
      </c>
      <c r="F58" s="54">
        <v>0</v>
      </c>
      <c r="G58" s="99"/>
      <c r="H58" s="19">
        <f>H56-H57</f>
        <v>169</v>
      </c>
      <c r="I58" s="19" t="s">
        <v>85</v>
      </c>
      <c r="J58" s="47">
        <f>L58/H58*100</f>
        <v>0</v>
      </c>
      <c r="K58" s="19" t="s">
        <v>86</v>
      </c>
      <c r="L58" s="19">
        <v>0</v>
      </c>
    </row>
    <row r="59" spans="2:12" s="28" customFormat="1" ht="15.75" customHeight="1" x14ac:dyDescent="0.3">
      <c r="B59" s="124" t="s">
        <v>87</v>
      </c>
      <c r="C59" s="125"/>
      <c r="D59" s="102"/>
      <c r="E59" s="55" t="s">
        <v>88</v>
      </c>
      <c r="F59" s="30">
        <f>F60/G60*G59</f>
        <v>0.17333333333333334</v>
      </c>
      <c r="G59" s="31">
        <f>G61+G64+G67</f>
        <v>13</v>
      </c>
      <c r="H59" s="32"/>
      <c r="I59" s="32"/>
      <c r="J59" s="32"/>
      <c r="K59" s="32"/>
      <c r="L59" s="32"/>
    </row>
    <row r="60" spans="2:12" s="28" customFormat="1" ht="15.75" customHeight="1" x14ac:dyDescent="0.3">
      <c r="B60" s="103"/>
      <c r="C60" s="104"/>
      <c r="D60" s="10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3">
      <c r="B61" s="106" t="s">
        <v>90</v>
      </c>
      <c r="C61" s="137" t="s">
        <v>91</v>
      </c>
      <c r="D61" s="36" t="s">
        <v>92</v>
      </c>
      <c r="E61" s="52" t="s">
        <v>93</v>
      </c>
      <c r="F61" s="37">
        <v>5</v>
      </c>
      <c r="G61" s="97">
        <v>3</v>
      </c>
      <c r="H61" s="32"/>
      <c r="I61" s="32"/>
      <c r="J61" s="32"/>
      <c r="K61" s="32"/>
      <c r="L61" s="32"/>
    </row>
    <row r="62" spans="2:12" s="28" customFormat="1" ht="53.25" customHeight="1" x14ac:dyDescent="0.3">
      <c r="B62" s="121"/>
      <c r="C62" s="141"/>
      <c r="D62" s="39"/>
      <c r="E62" s="52" t="s">
        <v>94</v>
      </c>
      <c r="F62" s="37">
        <v>3</v>
      </c>
      <c r="G62" s="98"/>
      <c r="H62" s="32"/>
      <c r="I62" s="32"/>
      <c r="J62" s="32"/>
      <c r="K62" s="32"/>
      <c r="L62" s="32"/>
    </row>
    <row r="63" spans="2:12" s="28" customFormat="1" ht="41.25" customHeight="1" thickBot="1" x14ac:dyDescent="0.35">
      <c r="B63" s="121"/>
      <c r="C63" s="138"/>
      <c r="D63" s="41" t="s">
        <v>95</v>
      </c>
      <c r="E63" s="52" t="s">
        <v>96</v>
      </c>
      <c r="F63" s="37">
        <v>0</v>
      </c>
      <c r="G63" s="135"/>
      <c r="H63" s="32">
        <v>1</v>
      </c>
      <c r="I63" s="32"/>
      <c r="J63" s="32"/>
      <c r="K63" s="32"/>
      <c r="L63" s="32"/>
    </row>
    <row r="64" spans="2:12" ht="23.25" customHeight="1" x14ac:dyDescent="0.3">
      <c r="B64" s="106" t="s">
        <v>97</v>
      </c>
      <c r="C64" s="142" t="s">
        <v>98</v>
      </c>
      <c r="D64" s="36" t="s">
        <v>99</v>
      </c>
      <c r="E64" s="133" t="s">
        <v>100</v>
      </c>
      <c r="F64" s="134">
        <v>5</v>
      </c>
      <c r="G64" s="93">
        <v>5</v>
      </c>
      <c r="H64" s="19"/>
      <c r="I64" s="19"/>
      <c r="J64" s="19"/>
      <c r="K64" s="19"/>
      <c r="L64" s="19"/>
    </row>
    <row r="65" spans="2:12" ht="18" customHeight="1" x14ac:dyDescent="0.3">
      <c r="B65" s="121"/>
      <c r="C65" s="143"/>
      <c r="D65" s="92" t="s">
        <v>101</v>
      </c>
      <c r="E65" s="133"/>
      <c r="F65" s="134"/>
      <c r="G65" s="93"/>
      <c r="H65" s="19"/>
      <c r="I65" s="19"/>
      <c r="J65" s="19"/>
      <c r="K65" s="19"/>
      <c r="L65" s="19"/>
    </row>
    <row r="66" spans="2:12" ht="33" customHeight="1" x14ac:dyDescent="0.3">
      <c r="B66" s="140"/>
      <c r="C66" s="144"/>
      <c r="D66" s="92"/>
      <c r="E66" s="40" t="s">
        <v>102</v>
      </c>
      <c r="F66" s="37">
        <v>0</v>
      </c>
      <c r="G66" s="93"/>
      <c r="H66" s="19">
        <v>0</v>
      </c>
      <c r="I66" s="19"/>
      <c r="J66" s="19"/>
      <c r="K66" s="19"/>
      <c r="L66" s="19"/>
    </row>
    <row r="67" spans="2:12" ht="33" customHeight="1" x14ac:dyDescent="0.3">
      <c r="B67" s="87" t="s">
        <v>103</v>
      </c>
      <c r="C67" s="137" t="s">
        <v>104</v>
      </c>
      <c r="D67" s="36" t="s">
        <v>105</v>
      </c>
      <c r="E67" s="56" t="s">
        <v>106</v>
      </c>
      <c r="F67" s="57">
        <v>5</v>
      </c>
      <c r="G67" s="98">
        <v>5</v>
      </c>
      <c r="H67" s="19"/>
      <c r="I67" s="19"/>
      <c r="J67" s="19"/>
      <c r="K67" s="19"/>
      <c r="L67" s="19"/>
    </row>
    <row r="68" spans="2:12" ht="54.75" customHeight="1" thickBot="1" x14ac:dyDescent="0.35">
      <c r="B68" s="95"/>
      <c r="C68" s="138"/>
      <c r="D68" s="41" t="s">
        <v>107</v>
      </c>
      <c r="E68" s="48" t="s">
        <v>108</v>
      </c>
      <c r="F68" s="49">
        <v>0</v>
      </c>
      <c r="G68" s="99"/>
      <c r="H68" s="19">
        <v>0</v>
      </c>
      <c r="I68" s="19"/>
      <c r="J68" s="19"/>
      <c r="K68" s="19"/>
      <c r="L68" s="19"/>
    </row>
    <row r="69" spans="2:12" s="28" customFormat="1" ht="16.5" customHeight="1" x14ac:dyDescent="0.3">
      <c r="B69" s="110" t="s">
        <v>109</v>
      </c>
      <c r="C69" s="111"/>
      <c r="D69" s="139"/>
      <c r="E69" s="55" t="s">
        <v>110</v>
      </c>
      <c r="F69" s="58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3">
      <c r="B70" s="112"/>
      <c r="C70" s="113"/>
      <c r="D70" s="11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3">
      <c r="B71" s="106" t="s">
        <v>112</v>
      </c>
      <c r="C71" s="89" t="s">
        <v>113</v>
      </c>
      <c r="D71" s="59" t="s">
        <v>114</v>
      </c>
      <c r="E71" s="115" t="s">
        <v>115</v>
      </c>
      <c r="F71" s="134">
        <v>5</v>
      </c>
      <c r="G71" s="93">
        <v>5</v>
      </c>
      <c r="H71" s="19"/>
      <c r="I71" s="19"/>
      <c r="J71" s="19"/>
      <c r="K71" s="19"/>
      <c r="L71" s="19"/>
    </row>
    <row r="72" spans="2:12" ht="15" customHeight="1" x14ac:dyDescent="0.3">
      <c r="B72" s="121"/>
      <c r="C72" s="122"/>
      <c r="D72" s="132" t="s">
        <v>116</v>
      </c>
      <c r="E72" s="117"/>
      <c r="F72" s="134"/>
      <c r="G72" s="93"/>
      <c r="H72" s="19"/>
      <c r="I72" s="19"/>
      <c r="J72" s="19"/>
      <c r="K72" s="19"/>
      <c r="L72" s="19"/>
    </row>
    <row r="73" spans="2:12" ht="15.6" x14ac:dyDescent="0.3">
      <c r="B73" s="121"/>
      <c r="C73" s="122"/>
      <c r="D73" s="132"/>
      <c r="E73" s="40" t="s">
        <v>117</v>
      </c>
      <c r="F73" s="37">
        <v>3</v>
      </c>
      <c r="G73" s="93"/>
      <c r="H73" s="19"/>
      <c r="I73" s="19"/>
      <c r="J73" s="19"/>
      <c r="K73" s="19"/>
      <c r="L73" s="19"/>
    </row>
    <row r="74" spans="2:12" ht="15.6" x14ac:dyDescent="0.3">
      <c r="B74" s="140"/>
      <c r="C74" s="90"/>
      <c r="D74" s="132"/>
      <c r="E74" s="40" t="s">
        <v>118</v>
      </c>
      <c r="F74" s="37">
        <v>0</v>
      </c>
      <c r="G74" s="93"/>
      <c r="H74" s="19">
        <v>0</v>
      </c>
      <c r="I74" s="19"/>
      <c r="J74" s="19"/>
      <c r="K74" s="19"/>
      <c r="L74" s="19"/>
    </row>
    <row r="75" spans="2:12" ht="16.5" customHeight="1" x14ac:dyDescent="0.3">
      <c r="B75" s="106" t="s">
        <v>119</v>
      </c>
      <c r="C75" s="89" t="s">
        <v>120</v>
      </c>
      <c r="D75" s="59" t="s">
        <v>121</v>
      </c>
      <c r="E75" s="117" t="s">
        <v>122</v>
      </c>
      <c r="F75" s="120">
        <v>5</v>
      </c>
      <c r="G75" s="135">
        <v>5</v>
      </c>
      <c r="H75" s="19"/>
      <c r="I75" s="19"/>
      <c r="J75" s="19"/>
      <c r="K75" s="19"/>
      <c r="L75" s="19"/>
    </row>
    <row r="76" spans="2:12" ht="15" customHeight="1" x14ac:dyDescent="0.3">
      <c r="B76" s="121"/>
      <c r="C76" s="122"/>
      <c r="D76" s="132" t="s">
        <v>123</v>
      </c>
      <c r="E76" s="133"/>
      <c r="F76" s="134"/>
      <c r="G76" s="93"/>
      <c r="H76" s="19"/>
      <c r="I76" s="19"/>
      <c r="J76" s="19"/>
      <c r="K76" s="19"/>
      <c r="L76" s="19"/>
    </row>
    <row r="77" spans="2:12" ht="15.6" x14ac:dyDescent="0.3">
      <c r="B77" s="121"/>
      <c r="C77" s="122"/>
      <c r="D77" s="132"/>
      <c r="E77" s="40" t="s">
        <v>124</v>
      </c>
      <c r="F77" s="37">
        <v>3</v>
      </c>
      <c r="G77" s="93"/>
      <c r="H77" s="19"/>
      <c r="I77" s="19"/>
      <c r="J77" s="19"/>
      <c r="K77" s="19"/>
      <c r="L77" s="19"/>
    </row>
    <row r="78" spans="2:12" ht="16.2" thickBot="1" x14ac:dyDescent="0.35">
      <c r="B78" s="107"/>
      <c r="C78" s="108"/>
      <c r="D78" s="136"/>
      <c r="E78" s="60" t="s">
        <v>125</v>
      </c>
      <c r="F78" s="49">
        <v>0</v>
      </c>
      <c r="G78" s="109"/>
      <c r="H78" s="19">
        <v>0</v>
      </c>
      <c r="I78" s="19"/>
      <c r="J78" s="19"/>
      <c r="K78" s="19"/>
      <c r="L78" s="19"/>
    </row>
    <row r="79" spans="2:12" ht="16.5" customHeight="1" x14ac:dyDescent="0.3">
      <c r="B79" s="110" t="s">
        <v>126</v>
      </c>
      <c r="C79" s="111"/>
      <c r="D79" s="111"/>
      <c r="E79" s="29" t="s">
        <v>127</v>
      </c>
      <c r="F79" s="58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3">
      <c r="B80" s="112"/>
      <c r="C80" s="113"/>
      <c r="D80" s="11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6" x14ac:dyDescent="0.3">
      <c r="B81" s="130" t="s">
        <v>129</v>
      </c>
      <c r="C81" s="131" t="s">
        <v>130</v>
      </c>
      <c r="D81" s="132" t="s">
        <v>131</v>
      </c>
      <c r="E81" s="40" t="s">
        <v>132</v>
      </c>
      <c r="F81" s="37">
        <v>5</v>
      </c>
      <c r="G81" s="93">
        <v>5</v>
      </c>
      <c r="H81" s="19"/>
      <c r="I81" s="19"/>
      <c r="J81" s="19"/>
      <c r="K81" s="19"/>
      <c r="L81" s="19"/>
    </row>
    <row r="82" spans="2:12" ht="39" customHeight="1" x14ac:dyDescent="0.3">
      <c r="B82" s="130"/>
      <c r="C82" s="131"/>
      <c r="D82" s="132"/>
      <c r="E82" s="40" t="s">
        <v>133</v>
      </c>
      <c r="F82" s="37">
        <v>0</v>
      </c>
      <c r="G82" s="93"/>
      <c r="H82" s="19">
        <v>5</v>
      </c>
      <c r="I82" s="19"/>
      <c r="J82" s="19"/>
      <c r="K82" s="19"/>
      <c r="L82" s="19"/>
    </row>
    <row r="83" spans="2:12" ht="48.75" customHeight="1" x14ac:dyDescent="0.3">
      <c r="B83" s="106" t="s">
        <v>134</v>
      </c>
      <c r="C83" s="89" t="s">
        <v>135</v>
      </c>
      <c r="D83" s="91" t="s">
        <v>136</v>
      </c>
      <c r="E83" s="40" t="s">
        <v>137</v>
      </c>
      <c r="F83" s="37">
        <v>5</v>
      </c>
      <c r="G83" s="38">
        <v>5</v>
      </c>
      <c r="H83" s="19">
        <v>0</v>
      </c>
      <c r="I83" s="19"/>
      <c r="J83" s="19"/>
      <c r="K83" s="19"/>
      <c r="L83" s="19"/>
    </row>
    <row r="84" spans="2:12" ht="31.2" x14ac:dyDescent="0.3">
      <c r="B84" s="121"/>
      <c r="C84" s="122"/>
      <c r="D84" s="92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thickBot="1" x14ac:dyDescent="0.35">
      <c r="B85" s="121"/>
      <c r="C85" s="122"/>
      <c r="D85" s="96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3">
      <c r="B86" s="124" t="s">
        <v>140</v>
      </c>
      <c r="C86" s="125"/>
      <c r="D86" s="126"/>
      <c r="E86" s="29" t="s">
        <v>141</v>
      </c>
      <c r="F86" s="58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3">
      <c r="B87" s="103"/>
      <c r="C87" s="104"/>
      <c r="D87" s="105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3">
      <c r="B88" s="106" t="s">
        <v>143</v>
      </c>
      <c r="C88" s="89" t="s">
        <v>144</v>
      </c>
      <c r="D88" s="91" t="s">
        <v>145</v>
      </c>
      <c r="E88" s="115" t="s">
        <v>146</v>
      </c>
      <c r="F88" s="127">
        <v>5</v>
      </c>
      <c r="G88" s="97">
        <v>5</v>
      </c>
      <c r="H88" s="19"/>
      <c r="I88" s="19"/>
      <c r="J88" s="19"/>
      <c r="K88" s="19"/>
      <c r="L88" s="19"/>
    </row>
    <row r="89" spans="2:12" ht="11.25" customHeight="1" x14ac:dyDescent="0.3">
      <c r="B89" s="121"/>
      <c r="C89" s="122"/>
      <c r="D89" s="92"/>
      <c r="E89" s="116"/>
      <c r="F89" s="128"/>
      <c r="G89" s="98"/>
      <c r="H89" s="19"/>
      <c r="I89" s="19"/>
      <c r="J89" s="19"/>
      <c r="K89" s="19"/>
      <c r="L89" s="19"/>
    </row>
    <row r="90" spans="2:12" ht="18" hidden="1" customHeight="1" x14ac:dyDescent="0.3">
      <c r="B90" s="121"/>
      <c r="C90" s="122"/>
      <c r="D90" s="39"/>
      <c r="E90" s="117"/>
      <c r="F90" s="129"/>
      <c r="G90" s="98"/>
      <c r="H90" s="19"/>
      <c r="I90" s="19"/>
      <c r="J90" s="19"/>
      <c r="K90" s="19"/>
      <c r="L90" s="19"/>
    </row>
    <row r="91" spans="2:12" ht="18" customHeight="1" x14ac:dyDescent="0.3">
      <c r="B91" s="121"/>
      <c r="C91" s="122"/>
      <c r="D91" s="92" t="s">
        <v>147</v>
      </c>
      <c r="E91" s="46" t="s">
        <v>148</v>
      </c>
      <c r="F91" s="37">
        <v>3</v>
      </c>
      <c r="G91" s="98"/>
      <c r="H91" s="19"/>
      <c r="I91" s="19"/>
      <c r="J91" s="19"/>
      <c r="K91" s="19"/>
      <c r="L91" s="19"/>
    </row>
    <row r="92" spans="2:12" ht="18" customHeight="1" x14ac:dyDescent="0.3">
      <c r="B92" s="121"/>
      <c r="C92" s="122"/>
      <c r="D92" s="92"/>
      <c r="E92" s="115" t="s">
        <v>149</v>
      </c>
      <c r="F92" s="118">
        <v>0</v>
      </c>
      <c r="G92" s="98"/>
      <c r="H92" s="19">
        <v>53</v>
      </c>
      <c r="I92" s="19" t="s">
        <v>150</v>
      </c>
      <c r="J92" s="19"/>
      <c r="K92" s="19"/>
      <c r="L92" s="19"/>
    </row>
    <row r="93" spans="2:12" ht="18" customHeight="1" x14ac:dyDescent="0.3">
      <c r="B93" s="121"/>
      <c r="C93" s="122"/>
      <c r="D93" s="92"/>
      <c r="E93" s="116"/>
      <c r="F93" s="119"/>
      <c r="G93" s="98"/>
      <c r="H93" s="19">
        <v>2</v>
      </c>
      <c r="I93" s="19" t="s">
        <v>151</v>
      </c>
      <c r="J93" s="19"/>
      <c r="K93" s="19"/>
      <c r="L93" s="19"/>
    </row>
    <row r="94" spans="2:12" ht="18" customHeight="1" x14ac:dyDescent="0.3">
      <c r="B94" s="121"/>
      <c r="C94" s="122"/>
      <c r="D94" s="92" t="s">
        <v>152</v>
      </c>
      <c r="E94" s="116"/>
      <c r="F94" s="119"/>
      <c r="G94" s="98"/>
      <c r="H94" s="19">
        <v>6</v>
      </c>
      <c r="I94" s="19" t="s">
        <v>153</v>
      </c>
      <c r="J94" s="19"/>
      <c r="K94" s="19"/>
      <c r="L94" s="19"/>
    </row>
    <row r="95" spans="2:12" ht="18" customHeight="1" x14ac:dyDescent="0.3">
      <c r="B95" s="121"/>
      <c r="C95" s="122"/>
      <c r="D95" s="92"/>
      <c r="E95" s="116"/>
      <c r="F95" s="119"/>
      <c r="G95" s="98"/>
      <c r="H95" s="19">
        <f>H92-H93-H94</f>
        <v>45</v>
      </c>
      <c r="I95" s="19" t="s">
        <v>154</v>
      </c>
      <c r="J95" s="19">
        <v>6</v>
      </c>
      <c r="K95" s="19" t="s">
        <v>155</v>
      </c>
      <c r="L95" s="19"/>
    </row>
    <row r="96" spans="2:12" ht="12.75" customHeight="1" thickBot="1" x14ac:dyDescent="0.35">
      <c r="B96" s="121"/>
      <c r="C96" s="122"/>
      <c r="D96" s="92"/>
      <c r="E96" s="117"/>
      <c r="F96" s="120"/>
      <c r="G96" s="114"/>
      <c r="H96" s="19"/>
      <c r="I96" s="62">
        <f>J95/H95-100%</f>
        <v>-0.8666666666666667</v>
      </c>
      <c r="J96" s="19"/>
      <c r="K96" s="19"/>
      <c r="L96" s="19"/>
    </row>
    <row r="97" spans="2:12" ht="37.5" customHeight="1" thickTop="1" x14ac:dyDescent="0.3">
      <c r="B97" s="106" t="s">
        <v>156</v>
      </c>
      <c r="C97" s="89" t="s">
        <v>157</v>
      </c>
      <c r="D97" s="36" t="s">
        <v>158</v>
      </c>
      <c r="E97" s="63" t="s">
        <v>159</v>
      </c>
      <c r="F97" s="57">
        <v>5</v>
      </c>
      <c r="G97" s="123">
        <v>5</v>
      </c>
      <c r="H97" s="19"/>
      <c r="I97" s="19"/>
      <c r="J97" s="19"/>
      <c r="K97" s="19"/>
      <c r="L97" s="19"/>
    </row>
    <row r="98" spans="2:12" ht="21.75" customHeight="1" x14ac:dyDescent="0.3">
      <c r="B98" s="121"/>
      <c r="C98" s="122"/>
      <c r="D98" s="39"/>
      <c r="E98" s="46" t="s">
        <v>160</v>
      </c>
      <c r="F98" s="37">
        <v>3</v>
      </c>
      <c r="G98" s="98"/>
      <c r="H98" s="19"/>
      <c r="I98" s="19"/>
      <c r="J98" s="19"/>
      <c r="K98" s="19"/>
      <c r="L98" s="19"/>
    </row>
    <row r="99" spans="2:12" ht="42.75" customHeight="1" thickBot="1" x14ac:dyDescent="0.35">
      <c r="B99" s="107"/>
      <c r="C99" s="108"/>
      <c r="D99" s="53"/>
      <c r="E99" s="48" t="s">
        <v>161</v>
      </c>
      <c r="F99" s="49">
        <v>0</v>
      </c>
      <c r="G99" s="99"/>
      <c r="H99" s="19">
        <v>0</v>
      </c>
      <c r="I99" s="19"/>
      <c r="J99" s="19"/>
      <c r="K99" s="19"/>
      <c r="L99" s="19"/>
    </row>
    <row r="100" spans="2:12" ht="16.5" customHeight="1" x14ac:dyDescent="0.3">
      <c r="B100" s="100" t="s">
        <v>162</v>
      </c>
      <c r="C100" s="101"/>
      <c r="D100" s="102"/>
      <c r="E100" s="64" t="s">
        <v>163</v>
      </c>
      <c r="F100" s="65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3">
      <c r="B101" s="103"/>
      <c r="C101" s="104"/>
      <c r="D101" s="105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3">
      <c r="B102" s="106" t="s">
        <v>165</v>
      </c>
      <c r="C102" s="89" t="s">
        <v>166</v>
      </c>
      <c r="D102" s="91" t="s">
        <v>167</v>
      </c>
      <c r="E102" s="40" t="s">
        <v>168</v>
      </c>
      <c r="F102" s="37">
        <v>5</v>
      </c>
      <c r="G102" s="93">
        <v>5</v>
      </c>
      <c r="H102" s="19">
        <v>5</v>
      </c>
      <c r="I102" s="19"/>
      <c r="J102" s="19"/>
      <c r="K102" s="19"/>
      <c r="L102" s="19"/>
    </row>
    <row r="103" spans="2:12" ht="108" customHeight="1" thickBot="1" x14ac:dyDescent="0.35">
      <c r="B103" s="107"/>
      <c r="C103" s="108"/>
      <c r="D103" s="96"/>
      <c r="E103" s="60" t="s">
        <v>169</v>
      </c>
      <c r="F103" s="49">
        <v>0</v>
      </c>
      <c r="G103" s="109"/>
      <c r="H103" s="19"/>
      <c r="I103" s="19"/>
      <c r="J103" s="19"/>
      <c r="K103" s="19"/>
      <c r="L103" s="19"/>
    </row>
    <row r="104" spans="2:12" ht="16.5" customHeight="1" x14ac:dyDescent="0.3">
      <c r="B104" s="110" t="s">
        <v>170</v>
      </c>
      <c r="C104" s="111"/>
      <c r="D104" s="111"/>
      <c r="E104" s="29" t="s">
        <v>171</v>
      </c>
      <c r="F104" s="58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3">
      <c r="B105" s="112"/>
      <c r="C105" s="113"/>
      <c r="D105" s="11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3">
      <c r="B106" s="87" t="s">
        <v>173</v>
      </c>
      <c r="C106" s="89" t="s">
        <v>174</v>
      </c>
      <c r="D106" s="91" t="s">
        <v>175</v>
      </c>
      <c r="E106" s="40" t="s">
        <v>176</v>
      </c>
      <c r="F106" s="37">
        <v>5</v>
      </c>
      <c r="G106" s="93">
        <v>5</v>
      </c>
      <c r="H106" s="19">
        <v>5</v>
      </c>
      <c r="I106" s="19"/>
      <c r="J106" s="19"/>
      <c r="K106" s="19"/>
      <c r="L106" s="19"/>
    </row>
    <row r="107" spans="2:12" ht="72.75" customHeight="1" x14ac:dyDescent="0.3">
      <c r="B107" s="88"/>
      <c r="C107" s="90"/>
      <c r="D107" s="92"/>
      <c r="E107" s="40" t="s">
        <v>177</v>
      </c>
      <c r="F107" s="37">
        <v>0</v>
      </c>
      <c r="G107" s="93"/>
      <c r="H107" s="19"/>
      <c r="I107" s="19"/>
      <c r="J107" s="19"/>
      <c r="K107" s="19"/>
      <c r="L107" s="19"/>
    </row>
    <row r="108" spans="2:12" ht="60.75" customHeight="1" x14ac:dyDescent="0.3">
      <c r="B108" s="87" t="s">
        <v>178</v>
      </c>
      <c r="C108" s="91" t="s">
        <v>179</v>
      </c>
      <c r="D108" s="91" t="s">
        <v>180</v>
      </c>
      <c r="E108" s="66">
        <v>0</v>
      </c>
      <c r="F108" s="67">
        <v>5</v>
      </c>
      <c r="G108" s="97">
        <v>5</v>
      </c>
      <c r="H108" s="19">
        <v>0</v>
      </c>
      <c r="I108" s="19"/>
      <c r="J108" s="19"/>
      <c r="K108" s="19"/>
      <c r="L108" s="19"/>
    </row>
    <row r="109" spans="2:12" ht="49.5" customHeight="1" x14ac:dyDescent="0.3">
      <c r="B109" s="94"/>
      <c r="C109" s="92"/>
      <c r="D109" s="92"/>
      <c r="E109" s="68" t="s">
        <v>181</v>
      </c>
      <c r="F109" s="69">
        <v>3</v>
      </c>
      <c r="G109" s="98"/>
      <c r="H109" s="19"/>
      <c r="I109" s="19"/>
      <c r="J109" s="19"/>
      <c r="K109" s="19"/>
      <c r="L109" s="19"/>
    </row>
    <row r="110" spans="2:12" ht="16.2" thickBot="1" x14ac:dyDescent="0.35">
      <c r="B110" s="95"/>
      <c r="C110" s="96"/>
      <c r="D110" s="96"/>
      <c r="E110" s="48" t="s">
        <v>182</v>
      </c>
      <c r="F110" s="70">
        <v>0</v>
      </c>
      <c r="G110" s="99"/>
      <c r="H110" s="19"/>
      <c r="I110" s="19"/>
      <c r="J110" s="19"/>
      <c r="K110" s="19"/>
      <c r="L110" s="19"/>
    </row>
  </sheetData>
  <mergeCells count="106">
    <mergeCell ref="B20:D21"/>
    <mergeCell ref="B22:B25"/>
    <mergeCell ref="C22:C25"/>
    <mergeCell ref="D22:D25"/>
    <mergeCell ref="E22:E23"/>
    <mergeCell ref="F22:F23"/>
    <mergeCell ref="B10:G10"/>
    <mergeCell ref="B11:G11"/>
    <mergeCell ref="B12:G12"/>
    <mergeCell ref="B13:G13"/>
    <mergeCell ref="B14:G14"/>
    <mergeCell ref="B18:B19"/>
    <mergeCell ref="C18:C19"/>
    <mergeCell ref="D18:D19"/>
    <mergeCell ref="B36:D37"/>
    <mergeCell ref="B38:B43"/>
    <mergeCell ref="C38:C43"/>
    <mergeCell ref="D38:D39"/>
    <mergeCell ref="G38:G43"/>
    <mergeCell ref="D41:D43"/>
    <mergeCell ref="G22:G25"/>
    <mergeCell ref="B26:B28"/>
    <mergeCell ref="C26:C28"/>
    <mergeCell ref="D26:D28"/>
    <mergeCell ref="G26:G28"/>
    <mergeCell ref="B29:B35"/>
    <mergeCell ref="C29:C35"/>
    <mergeCell ref="G29:G35"/>
    <mergeCell ref="D31:D35"/>
    <mergeCell ref="G54:G55"/>
    <mergeCell ref="B56:B58"/>
    <mergeCell ref="C56:C58"/>
    <mergeCell ref="G56:G58"/>
    <mergeCell ref="I57:L57"/>
    <mergeCell ref="B59:D60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79:D80"/>
    <mergeCell ref="B81:B82"/>
    <mergeCell ref="C81:C82"/>
    <mergeCell ref="D81:D82"/>
    <mergeCell ref="G81:G82"/>
    <mergeCell ref="B83:B85"/>
    <mergeCell ref="C83:C85"/>
    <mergeCell ref="D83:D85"/>
    <mergeCell ref="B75:B78"/>
    <mergeCell ref="C75:C78"/>
    <mergeCell ref="E75:E76"/>
    <mergeCell ref="F75:F76"/>
    <mergeCell ref="G75:G78"/>
    <mergeCell ref="D76:D78"/>
    <mergeCell ref="G88:G96"/>
    <mergeCell ref="D91:D93"/>
    <mergeCell ref="E92:E96"/>
    <mergeCell ref="F92:F96"/>
    <mergeCell ref="D94:D96"/>
    <mergeCell ref="B97:B99"/>
    <mergeCell ref="C97:C99"/>
    <mergeCell ref="G97:G99"/>
    <mergeCell ref="B86:D87"/>
    <mergeCell ref="B88:B96"/>
    <mergeCell ref="C88:C96"/>
    <mergeCell ref="D88:D89"/>
    <mergeCell ref="E88:E90"/>
    <mergeCell ref="F88:F90"/>
    <mergeCell ref="B106:B107"/>
    <mergeCell ref="C106:C107"/>
    <mergeCell ref="D106:D107"/>
    <mergeCell ref="G106:G107"/>
    <mergeCell ref="B108:B110"/>
    <mergeCell ref="C108:C110"/>
    <mergeCell ref="D108:D110"/>
    <mergeCell ref="G108:G110"/>
    <mergeCell ref="B100:D101"/>
    <mergeCell ref="B102:B103"/>
    <mergeCell ref="C102:C103"/>
    <mergeCell ref="D102:D103"/>
    <mergeCell ref="G102:G103"/>
    <mergeCell ref="B104:D105"/>
  </mergeCells>
  <pageMargins left="0.7" right="0.7" top="0.75" bottom="0.75" header="0.3" footer="0.3"/>
  <pageSetup paperSize="9" scale="27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0"/>
  <sheetViews>
    <sheetView zoomScale="80" workbookViewId="0">
      <pane xSplit="1" ySplit="19" topLeftCell="B20" activePane="bottomRight" state="frozen"/>
      <selection activeCell="C38" sqref="C38:C43"/>
      <selection pane="topRight"/>
      <selection pane="bottomLeft"/>
      <selection pane="bottomRight" activeCell="O67" sqref="O67"/>
    </sheetView>
  </sheetViews>
  <sheetFormatPr defaultRowHeight="14.4" x14ac:dyDescent="0.3"/>
  <cols>
    <col min="2" max="2" width="6.88671875" style="1" bestFit="1" customWidth="1"/>
    <col min="3" max="3" width="49.109375" style="2" customWidth="1"/>
    <col min="4" max="4" width="64.109375" style="3" customWidth="1"/>
    <col min="5" max="5" width="39.33203125" style="4" customWidth="1"/>
    <col min="6" max="6" width="20" customWidth="1"/>
    <col min="7" max="7" width="18.5546875" customWidth="1"/>
    <col min="8" max="8" width="0" hidden="1" customWidth="1"/>
    <col min="9" max="9" width="62" hidden="1" customWidth="1"/>
    <col min="10" max="10" width="18.33203125" hidden="1" customWidth="1"/>
    <col min="11" max="11" width="15" hidden="1" customWidth="1"/>
    <col min="12" max="12" width="19.109375" hidden="1" customWidth="1"/>
  </cols>
  <sheetData>
    <row r="1" spans="2:12" s="5" customFormat="1" ht="17.399999999999999" x14ac:dyDescent="0.35">
      <c r="B1" s="6"/>
      <c r="C1" s="7"/>
      <c r="D1" s="8"/>
      <c r="E1" s="9"/>
      <c r="G1" s="5" t="s">
        <v>0</v>
      </c>
    </row>
    <row r="2" spans="2:12" s="5" customFormat="1" ht="17.399999999999999" x14ac:dyDescent="0.35">
      <c r="B2" s="6"/>
      <c r="C2" s="7"/>
      <c r="D2" t="s">
        <v>1</v>
      </c>
      <c r="G2" s="10" t="s">
        <v>2</v>
      </c>
    </row>
    <row r="3" spans="2:12" s="5" customFormat="1" ht="17.399999999999999" x14ac:dyDescent="0.35">
      <c r="B3" s="6"/>
      <c r="C3" s="7"/>
      <c r="D3" s="8"/>
      <c r="E3" s="9"/>
      <c r="G3" s="10" t="s">
        <v>3</v>
      </c>
    </row>
    <row r="4" spans="2:12" s="5" customFormat="1" ht="17.399999999999999" x14ac:dyDescent="0.35">
      <c r="B4" s="6"/>
      <c r="C4" s="7"/>
      <c r="D4" s="8"/>
      <c r="E4" s="9"/>
      <c r="G4" s="10" t="s">
        <v>4</v>
      </c>
    </row>
    <row r="5" spans="2:12" s="5" customFormat="1" ht="17.399999999999999" x14ac:dyDescent="0.35">
      <c r="B5" s="6"/>
      <c r="C5" s="7"/>
      <c r="D5" s="8"/>
      <c r="E5" s="9"/>
      <c r="G5" s="10" t="s">
        <v>5</v>
      </c>
    </row>
    <row r="6" spans="2:12" s="5" customFormat="1" ht="17.399999999999999" x14ac:dyDescent="0.35">
      <c r="B6" s="6"/>
      <c r="C6" s="7"/>
      <c r="D6" s="8"/>
      <c r="E6" s="9"/>
    </row>
    <row r="7" spans="2:12" s="5" customFormat="1" ht="17.399999999999999" x14ac:dyDescent="0.35">
      <c r="B7" s="6"/>
      <c r="C7" s="7"/>
      <c r="D7" s="8"/>
      <c r="E7" s="9"/>
    </row>
    <row r="8" spans="2:12" s="5" customFormat="1" ht="17.399999999999999" x14ac:dyDescent="0.35">
      <c r="B8" s="6"/>
      <c r="C8" s="7"/>
      <c r="D8" s="8"/>
      <c r="E8" s="9"/>
    </row>
    <row r="9" spans="2:12" s="5" customFormat="1" ht="17.399999999999999" x14ac:dyDescent="0.35">
      <c r="B9" s="6"/>
      <c r="C9" s="7"/>
      <c r="D9" s="8"/>
      <c r="E9" s="9"/>
    </row>
    <row r="10" spans="2:12" s="5" customFormat="1" ht="17.399999999999999" x14ac:dyDescent="0.35">
      <c r="B10" s="157" t="s">
        <v>6</v>
      </c>
      <c r="C10" s="157"/>
      <c r="D10" s="157"/>
      <c r="E10" s="157"/>
      <c r="F10" s="157"/>
      <c r="G10" s="157"/>
    </row>
    <row r="11" spans="2:12" s="5" customFormat="1" ht="17.399999999999999" x14ac:dyDescent="0.35">
      <c r="B11" s="158" t="s">
        <v>7</v>
      </c>
      <c r="C11" s="158"/>
      <c r="D11" s="158"/>
      <c r="E11" s="158"/>
      <c r="F11" s="158"/>
      <c r="G11" s="158"/>
    </row>
    <row r="12" spans="2:12" s="11" customFormat="1" ht="12" x14ac:dyDescent="0.25">
      <c r="B12" s="159" t="s">
        <v>8</v>
      </c>
      <c r="C12" s="159"/>
      <c r="D12" s="159"/>
      <c r="E12" s="159"/>
      <c r="F12" s="159"/>
      <c r="G12" s="159"/>
    </row>
    <row r="13" spans="2:12" s="5" customFormat="1" ht="27" customHeight="1" x14ac:dyDescent="0.35">
      <c r="B13" s="158" t="s">
        <v>9</v>
      </c>
      <c r="C13" s="158"/>
      <c r="D13" s="158"/>
      <c r="E13" s="158"/>
      <c r="F13" s="158"/>
      <c r="G13" s="158"/>
    </row>
    <row r="14" spans="2:12" s="5" customFormat="1" ht="24.75" customHeight="1" x14ac:dyDescent="0.35">
      <c r="B14" s="158" t="s">
        <v>208</v>
      </c>
      <c r="C14" s="158"/>
      <c r="D14" s="158"/>
      <c r="E14" s="158"/>
      <c r="F14" s="158"/>
      <c r="G14" s="158"/>
    </row>
    <row r="15" spans="2:12" ht="29.25" customHeight="1" x14ac:dyDescent="0.3"/>
    <row r="16" spans="2:12" s="1" customFormat="1" ht="62.4" x14ac:dyDescent="0.3">
      <c r="B16" s="12" t="s">
        <v>10</v>
      </c>
      <c r="C16" s="13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15"/>
      <c r="I16" s="15"/>
      <c r="J16" s="15"/>
      <c r="K16" s="15"/>
      <c r="L16" s="15"/>
    </row>
    <row r="17" spans="2:12" ht="15.6" x14ac:dyDescent="0.3">
      <c r="B17" s="16">
        <v>1</v>
      </c>
      <c r="C17" s="17">
        <v>2</v>
      </c>
      <c r="D17" s="18">
        <v>3</v>
      </c>
      <c r="E17" s="18">
        <v>4</v>
      </c>
      <c r="F17" s="17">
        <v>5</v>
      </c>
      <c r="G17" s="14">
        <v>6</v>
      </c>
      <c r="H17" s="19"/>
      <c r="I17" s="19"/>
      <c r="J17" s="19"/>
      <c r="K17" s="19"/>
      <c r="L17" s="19"/>
    </row>
    <row r="18" spans="2:12" s="20" customFormat="1" ht="18" x14ac:dyDescent="0.35">
      <c r="B18" s="160"/>
      <c r="C18" s="162"/>
      <c r="D18" s="164"/>
      <c r="E18" s="21" t="s">
        <v>16</v>
      </c>
      <c r="F18" s="22">
        <f t="shared" ref="F18:F19" si="0">F20+F36+F59+F69+F79+F86+F100+F104</f>
        <v>0.8666666666666667</v>
      </c>
      <c r="G18" s="23">
        <f t="shared" ref="G18:G19" si="1">G20+G36+G59+G69+G79+G86+G100+G104</f>
        <v>80</v>
      </c>
      <c r="H18" s="24"/>
      <c r="I18" s="24"/>
      <c r="J18" s="24"/>
      <c r="K18" s="24"/>
      <c r="L18" s="24"/>
    </row>
    <row r="19" spans="2:12" s="20" customFormat="1" ht="21.75" customHeight="1" x14ac:dyDescent="0.35">
      <c r="B19" s="161"/>
      <c r="C19" s="163"/>
      <c r="D19" s="165"/>
      <c r="E19" s="25" t="s">
        <v>17</v>
      </c>
      <c r="F19" s="26">
        <f t="shared" si="0"/>
        <v>1.0000000000000002</v>
      </c>
      <c r="G19" s="27">
        <f t="shared" si="1"/>
        <v>90</v>
      </c>
      <c r="H19" s="24"/>
      <c r="I19" s="24"/>
      <c r="J19" s="24"/>
      <c r="K19" s="24"/>
      <c r="L19" s="24"/>
    </row>
    <row r="20" spans="2:12" s="28" customFormat="1" ht="15.75" customHeight="1" x14ac:dyDescent="0.3">
      <c r="B20" s="124" t="s">
        <v>18</v>
      </c>
      <c r="C20" s="125"/>
      <c r="D20" s="126"/>
      <c r="E20" s="29" t="s">
        <v>19</v>
      </c>
      <c r="F20" s="30">
        <f>F21/G21*G20</f>
        <v>0.16</v>
      </c>
      <c r="G20" s="31">
        <f>G22+G26+G29</f>
        <v>12</v>
      </c>
      <c r="H20" s="32"/>
      <c r="I20" s="32"/>
      <c r="J20" s="32"/>
      <c r="K20" s="32"/>
      <c r="L20" s="32"/>
    </row>
    <row r="21" spans="2:12" s="28" customFormat="1" ht="15.75" customHeight="1" x14ac:dyDescent="0.3">
      <c r="B21" s="103"/>
      <c r="C21" s="104"/>
      <c r="D21" s="102"/>
      <c r="E21" s="33" t="s">
        <v>20</v>
      </c>
      <c r="F21" s="34">
        <v>0.2</v>
      </c>
      <c r="G21" s="35">
        <v>15</v>
      </c>
      <c r="H21" s="32"/>
      <c r="I21" s="32"/>
      <c r="J21" s="32"/>
      <c r="K21" s="32"/>
      <c r="L21" s="32"/>
    </row>
    <row r="22" spans="2:12" s="28" customFormat="1" ht="21.75" customHeight="1" x14ac:dyDescent="0.3">
      <c r="B22" s="154" t="s">
        <v>21</v>
      </c>
      <c r="C22" s="152" t="s">
        <v>22</v>
      </c>
      <c r="D22" s="91" t="s">
        <v>23</v>
      </c>
      <c r="E22" s="115" t="s">
        <v>24</v>
      </c>
      <c r="F22" s="134">
        <v>5</v>
      </c>
      <c r="G22" s="93">
        <v>5</v>
      </c>
      <c r="H22" s="32"/>
      <c r="I22" s="32"/>
      <c r="J22" s="32"/>
      <c r="K22" s="32"/>
      <c r="L22" s="32"/>
    </row>
    <row r="23" spans="2:12" s="28" customFormat="1" ht="18" customHeight="1" x14ac:dyDescent="0.3">
      <c r="B23" s="155"/>
      <c r="C23" s="152"/>
      <c r="D23" s="92"/>
      <c r="E23" s="117"/>
      <c r="F23" s="134"/>
      <c r="G23" s="93"/>
      <c r="H23" s="32"/>
      <c r="I23" s="32"/>
      <c r="J23" s="32"/>
      <c r="K23" s="32"/>
      <c r="L23" s="32"/>
    </row>
    <row r="24" spans="2:12" s="28" customFormat="1" ht="18" customHeight="1" x14ac:dyDescent="0.3">
      <c r="B24" s="155"/>
      <c r="C24" s="152"/>
      <c r="D24" s="92"/>
      <c r="E24" s="40" t="s">
        <v>25</v>
      </c>
      <c r="F24" s="37">
        <v>3</v>
      </c>
      <c r="G24" s="93"/>
      <c r="H24" s="32"/>
      <c r="I24" s="32"/>
      <c r="J24" s="32"/>
      <c r="K24" s="32"/>
      <c r="L24" s="32"/>
    </row>
    <row r="25" spans="2:12" s="28" customFormat="1" ht="24" customHeight="1" x14ac:dyDescent="0.3">
      <c r="B25" s="156"/>
      <c r="C25" s="152"/>
      <c r="D25" s="146"/>
      <c r="E25" s="40" t="s">
        <v>26</v>
      </c>
      <c r="F25" s="37">
        <v>0</v>
      </c>
      <c r="G25" s="93"/>
      <c r="H25" s="32">
        <v>0</v>
      </c>
      <c r="I25" s="32"/>
      <c r="J25" s="32"/>
      <c r="K25" s="32"/>
      <c r="L25" s="32"/>
    </row>
    <row r="26" spans="2:12" s="28" customFormat="1" ht="27.75" customHeight="1" x14ac:dyDescent="0.3">
      <c r="B26" s="106" t="s">
        <v>27</v>
      </c>
      <c r="C26" s="137" t="s">
        <v>28</v>
      </c>
      <c r="D26" s="91" t="s">
        <v>29</v>
      </c>
      <c r="E26" s="40" t="s">
        <v>30</v>
      </c>
      <c r="F26" s="42">
        <v>5</v>
      </c>
      <c r="G26" s="93">
        <v>5</v>
      </c>
      <c r="H26" s="32"/>
      <c r="I26" s="32"/>
      <c r="J26" s="32"/>
      <c r="K26" s="32"/>
      <c r="L26" s="32"/>
    </row>
    <row r="27" spans="2:12" s="28" customFormat="1" ht="27.75" customHeight="1" x14ac:dyDescent="0.3">
      <c r="B27" s="121"/>
      <c r="C27" s="141"/>
      <c r="D27" s="92"/>
      <c r="E27" s="40" t="s">
        <v>31</v>
      </c>
      <c r="F27" s="42">
        <v>3</v>
      </c>
      <c r="G27" s="93"/>
      <c r="H27" s="32"/>
      <c r="I27" s="32"/>
      <c r="J27" s="32"/>
      <c r="K27" s="32"/>
      <c r="L27" s="32"/>
    </row>
    <row r="28" spans="2:12" s="28" customFormat="1" ht="86.25" customHeight="1" x14ac:dyDescent="0.3">
      <c r="B28" s="140"/>
      <c r="C28" s="141"/>
      <c r="D28" s="146"/>
      <c r="E28" s="40" t="s">
        <v>32</v>
      </c>
      <c r="F28" s="42">
        <v>0</v>
      </c>
      <c r="G28" s="93"/>
      <c r="H28" s="32">
        <v>0</v>
      </c>
      <c r="I28" s="32"/>
      <c r="J28" s="32"/>
      <c r="K28" s="32"/>
      <c r="L28" s="32"/>
    </row>
    <row r="29" spans="2:12" ht="15.6" x14ac:dyDescent="0.3">
      <c r="B29" s="150" t="s">
        <v>33</v>
      </c>
      <c r="C29" s="152" t="s">
        <v>34</v>
      </c>
      <c r="D29" s="36" t="s">
        <v>35</v>
      </c>
      <c r="E29" s="44"/>
      <c r="F29" s="45"/>
      <c r="G29" s="97">
        <v>2</v>
      </c>
      <c r="H29" s="19"/>
      <c r="I29" s="19"/>
      <c r="J29" s="19"/>
      <c r="K29" s="19"/>
      <c r="L29" s="19"/>
    </row>
    <row r="30" spans="2:12" ht="31.2" x14ac:dyDescent="0.3">
      <c r="B30" s="150"/>
      <c r="C30" s="152"/>
      <c r="D30" s="39" t="s">
        <v>36</v>
      </c>
      <c r="E30" s="46" t="s">
        <v>37</v>
      </c>
      <c r="F30" s="37">
        <v>5</v>
      </c>
      <c r="G30" s="98"/>
      <c r="H30" s="19"/>
      <c r="I30" s="19"/>
      <c r="J30" s="19"/>
      <c r="K30" s="19"/>
      <c r="L30" s="19"/>
    </row>
    <row r="31" spans="2:12" ht="15.6" x14ac:dyDescent="0.3">
      <c r="B31" s="150"/>
      <c r="C31" s="152"/>
      <c r="D31" s="92" t="s">
        <v>38</v>
      </c>
      <c r="E31" s="46" t="s">
        <v>39</v>
      </c>
      <c r="F31" s="37">
        <v>4</v>
      </c>
      <c r="G31" s="98"/>
      <c r="H31" s="19"/>
      <c r="I31" s="19"/>
      <c r="J31" s="19"/>
      <c r="K31" s="19"/>
      <c r="L31" s="19"/>
    </row>
    <row r="32" spans="2:12" ht="15.6" x14ac:dyDescent="0.3">
      <c r="B32" s="150"/>
      <c r="C32" s="152"/>
      <c r="D32" s="92"/>
      <c r="E32" s="46" t="s">
        <v>40</v>
      </c>
      <c r="F32" s="37">
        <v>3</v>
      </c>
      <c r="G32" s="98"/>
      <c r="H32" s="19"/>
      <c r="I32" s="19"/>
      <c r="J32" s="19"/>
      <c r="K32" s="19"/>
      <c r="L32" s="19"/>
    </row>
    <row r="33" spans="2:12" ht="15.6" x14ac:dyDescent="0.3">
      <c r="B33" s="150"/>
      <c r="C33" s="152"/>
      <c r="D33" s="92"/>
      <c r="E33" s="46" t="s">
        <v>41</v>
      </c>
      <c r="F33" s="37">
        <v>2</v>
      </c>
      <c r="G33" s="98"/>
      <c r="H33" s="19"/>
      <c r="I33" s="19"/>
      <c r="J33" s="19"/>
      <c r="K33" s="19"/>
      <c r="L33" s="19"/>
    </row>
    <row r="34" spans="2:12" ht="15.6" x14ac:dyDescent="0.3">
      <c r="B34" s="150"/>
      <c r="C34" s="152"/>
      <c r="D34" s="92"/>
      <c r="E34" s="46" t="s">
        <v>42</v>
      </c>
      <c r="F34" s="37">
        <v>1</v>
      </c>
      <c r="G34" s="98"/>
      <c r="H34" s="47">
        <f>I34/I35*100</f>
        <v>4.4116417400316434</v>
      </c>
      <c r="I34" s="47">
        <v>2400802.2000000002</v>
      </c>
      <c r="J34" s="19"/>
      <c r="K34" s="19"/>
      <c r="L34" s="19"/>
    </row>
    <row r="35" spans="2:12" ht="15.6" x14ac:dyDescent="0.3">
      <c r="B35" s="151"/>
      <c r="C35" s="153"/>
      <c r="D35" s="146"/>
      <c r="E35" s="48" t="s">
        <v>43</v>
      </c>
      <c r="F35" s="49">
        <v>0</v>
      </c>
      <c r="G35" s="99"/>
      <c r="H35" s="19"/>
      <c r="I35" s="47">
        <v>54419700</v>
      </c>
      <c r="J35" s="19"/>
      <c r="K35" s="19"/>
      <c r="L35" s="19"/>
    </row>
    <row r="36" spans="2:12" s="28" customFormat="1" ht="16.5" customHeight="1" x14ac:dyDescent="0.3">
      <c r="B36" s="124" t="s">
        <v>44</v>
      </c>
      <c r="C36" s="125"/>
      <c r="D36" s="102"/>
      <c r="E36" s="29" t="s">
        <v>45</v>
      </c>
      <c r="F36" s="30">
        <f>F37/G37*G36</f>
        <v>0.13333333333333333</v>
      </c>
      <c r="G36" s="31">
        <f>G38+G45+G48+G51+G54+G56</f>
        <v>10</v>
      </c>
      <c r="H36" s="32"/>
      <c r="I36" s="32"/>
      <c r="J36" s="32"/>
      <c r="K36" s="32"/>
      <c r="L36" s="32"/>
    </row>
    <row r="37" spans="2:12" s="28" customFormat="1" ht="15.75" customHeight="1" x14ac:dyDescent="0.3">
      <c r="B37" s="103"/>
      <c r="C37" s="104"/>
      <c r="D37" s="102"/>
      <c r="E37" s="33" t="s">
        <v>46</v>
      </c>
      <c r="F37" s="34">
        <v>0.2</v>
      </c>
      <c r="G37" s="50">
        <v>15</v>
      </c>
      <c r="H37" s="32"/>
      <c r="I37" s="32"/>
      <c r="J37" s="32"/>
      <c r="K37" s="32"/>
      <c r="L37" s="32"/>
    </row>
    <row r="38" spans="2:12" ht="16.5" customHeight="1" x14ac:dyDescent="0.3">
      <c r="B38" s="87" t="s">
        <v>47</v>
      </c>
      <c r="C38" s="137" t="s">
        <v>48</v>
      </c>
      <c r="D38" s="91" t="s">
        <v>49</v>
      </c>
      <c r="E38" s="46" t="s">
        <v>50</v>
      </c>
      <c r="F38" s="37">
        <v>5</v>
      </c>
      <c r="G38" s="97">
        <v>5</v>
      </c>
      <c r="H38" s="19"/>
      <c r="I38" s="19"/>
      <c r="J38" s="19"/>
      <c r="K38" s="19"/>
      <c r="L38" s="19"/>
    </row>
    <row r="39" spans="2:12" ht="16.5" customHeight="1" x14ac:dyDescent="0.3">
      <c r="B39" s="94"/>
      <c r="C39" s="141"/>
      <c r="D39" s="92"/>
      <c r="E39" s="46" t="s">
        <v>51</v>
      </c>
      <c r="F39" s="37">
        <v>4</v>
      </c>
      <c r="G39" s="98"/>
      <c r="H39" s="19"/>
      <c r="I39" s="19"/>
      <c r="J39" s="19"/>
      <c r="K39" s="19"/>
      <c r="L39" s="19"/>
    </row>
    <row r="40" spans="2:12" ht="36" customHeight="1" x14ac:dyDescent="0.3">
      <c r="B40" s="94"/>
      <c r="C40" s="141"/>
      <c r="D40" s="39" t="s">
        <v>52</v>
      </c>
      <c r="E40" s="46" t="s">
        <v>53</v>
      </c>
      <c r="F40" s="37">
        <v>3</v>
      </c>
      <c r="G40" s="98"/>
      <c r="H40" s="19"/>
      <c r="I40" s="19"/>
      <c r="J40" s="19"/>
      <c r="K40" s="19"/>
      <c r="L40" s="19"/>
    </row>
    <row r="41" spans="2:12" ht="16.5" customHeight="1" x14ac:dyDescent="0.3">
      <c r="B41" s="94"/>
      <c r="C41" s="141"/>
      <c r="D41" s="92" t="s">
        <v>54</v>
      </c>
      <c r="E41" s="46" t="s">
        <v>55</v>
      </c>
      <c r="F41" s="37">
        <v>2</v>
      </c>
      <c r="G41" s="98"/>
      <c r="H41" s="19"/>
      <c r="I41" s="19"/>
      <c r="J41" s="19"/>
      <c r="K41" s="19"/>
      <c r="L41" s="19"/>
    </row>
    <row r="42" spans="2:12" ht="16.5" customHeight="1" x14ac:dyDescent="0.3">
      <c r="B42" s="94"/>
      <c r="C42" s="141"/>
      <c r="D42" s="92"/>
      <c r="E42" s="46" t="s">
        <v>56</v>
      </c>
      <c r="F42" s="37">
        <v>1</v>
      </c>
      <c r="G42" s="98"/>
      <c r="H42" s="51">
        <f>I43/I42*100</f>
        <v>100</v>
      </c>
      <c r="I42" s="47">
        <v>10018496.43</v>
      </c>
      <c r="J42" s="19"/>
      <c r="K42" s="19"/>
      <c r="L42" s="19"/>
    </row>
    <row r="43" spans="2:12" ht="16.5" customHeight="1" x14ac:dyDescent="0.3">
      <c r="B43" s="88"/>
      <c r="C43" s="149"/>
      <c r="D43" s="146"/>
      <c r="E43" s="46" t="s">
        <v>57</v>
      </c>
      <c r="F43" s="37">
        <v>0</v>
      </c>
      <c r="G43" s="135"/>
      <c r="H43" s="19"/>
      <c r="I43" s="47">
        <v>10018496.43</v>
      </c>
      <c r="J43" s="19"/>
      <c r="K43" s="19"/>
      <c r="L43" s="19"/>
    </row>
    <row r="44" spans="2:12" ht="18.75" customHeight="1" x14ac:dyDescent="0.3">
      <c r="B44" s="87" t="s">
        <v>58</v>
      </c>
      <c r="C44" s="91" t="s">
        <v>59</v>
      </c>
      <c r="D44" s="39" t="s">
        <v>60</v>
      </c>
      <c r="E44" s="147" t="s">
        <v>61</v>
      </c>
      <c r="F44" s="147"/>
      <c r="G44" s="148"/>
      <c r="H44" s="19"/>
      <c r="I44" s="19"/>
      <c r="J44" s="19"/>
      <c r="K44" s="19"/>
      <c r="L44" s="19"/>
    </row>
    <row r="45" spans="2:12" ht="36.75" customHeight="1" x14ac:dyDescent="0.3">
      <c r="B45" s="94"/>
      <c r="C45" s="92"/>
      <c r="D45" s="39" t="s">
        <v>62</v>
      </c>
      <c r="E45" s="46" t="s">
        <v>63</v>
      </c>
      <c r="F45" s="37">
        <v>5</v>
      </c>
      <c r="G45" s="93"/>
      <c r="H45" s="19"/>
      <c r="I45" s="19"/>
      <c r="J45" s="19"/>
      <c r="K45" s="19"/>
      <c r="L45" s="19"/>
    </row>
    <row r="46" spans="2:12" ht="18.75" customHeight="1" x14ac:dyDescent="0.3">
      <c r="B46" s="94"/>
      <c r="C46" s="92"/>
      <c r="D46" s="92" t="s">
        <v>64</v>
      </c>
      <c r="E46" s="46" t="s">
        <v>65</v>
      </c>
      <c r="F46" s="37">
        <v>0</v>
      </c>
      <c r="G46" s="93"/>
      <c r="H46" s="19"/>
      <c r="I46" s="19"/>
      <c r="J46" s="19"/>
      <c r="K46" s="19"/>
      <c r="L46" s="19"/>
    </row>
    <row r="47" spans="2:12" ht="18.75" customHeight="1" x14ac:dyDescent="0.3">
      <c r="B47" s="94"/>
      <c r="C47" s="92"/>
      <c r="D47" s="92"/>
      <c r="E47" s="147" t="s">
        <v>66</v>
      </c>
      <c r="F47" s="147"/>
      <c r="G47" s="148"/>
      <c r="H47" s="19"/>
      <c r="I47" s="19"/>
      <c r="J47" s="19"/>
      <c r="K47" s="19"/>
      <c r="L47" s="19"/>
    </row>
    <row r="48" spans="2:12" ht="18.75" customHeight="1" x14ac:dyDescent="0.3">
      <c r="B48" s="94"/>
      <c r="C48" s="92"/>
      <c r="D48" s="92"/>
      <c r="E48" s="46" t="s">
        <v>67</v>
      </c>
      <c r="F48" s="37">
        <v>5</v>
      </c>
      <c r="G48" s="93">
        <v>0</v>
      </c>
      <c r="H48" s="19"/>
      <c r="I48" s="19"/>
      <c r="J48" s="19"/>
      <c r="K48" s="19"/>
      <c r="L48" s="19"/>
    </row>
    <row r="49" spans="2:12" ht="18.75" customHeight="1" x14ac:dyDescent="0.3">
      <c r="B49" s="94"/>
      <c r="C49" s="92"/>
      <c r="D49" s="92"/>
      <c r="E49" s="46" t="s">
        <v>68</v>
      </c>
      <c r="F49" s="37">
        <v>0</v>
      </c>
      <c r="G49" s="93"/>
      <c r="H49" s="47">
        <f>I49/I50*100</f>
        <v>18.409686988351645</v>
      </c>
      <c r="I49" s="47">
        <v>10018496.43</v>
      </c>
      <c r="J49" s="19"/>
      <c r="K49" s="19"/>
      <c r="L49" s="19"/>
    </row>
    <row r="50" spans="2:12" ht="18.75" customHeight="1" x14ac:dyDescent="0.3">
      <c r="B50" s="94"/>
      <c r="C50" s="92"/>
      <c r="D50" s="92"/>
      <c r="E50" s="147" t="s">
        <v>69</v>
      </c>
      <c r="F50" s="147"/>
      <c r="G50" s="148"/>
      <c r="H50" s="19"/>
      <c r="I50" s="47">
        <v>54419700</v>
      </c>
      <c r="J50" s="19"/>
      <c r="K50" s="19"/>
      <c r="L50" s="19"/>
    </row>
    <row r="51" spans="2:12" ht="18.75" customHeight="1" x14ac:dyDescent="0.3">
      <c r="B51" s="94"/>
      <c r="C51" s="92"/>
      <c r="D51" s="92"/>
      <c r="E51" s="46" t="s">
        <v>70</v>
      </c>
      <c r="F51" s="37">
        <v>5</v>
      </c>
      <c r="G51" s="93"/>
      <c r="H51" s="19"/>
      <c r="I51" s="19"/>
      <c r="J51" s="19"/>
      <c r="K51" s="19"/>
      <c r="L51" s="19"/>
    </row>
    <row r="52" spans="2:12" ht="18.75" customHeight="1" x14ac:dyDescent="0.3">
      <c r="B52" s="94"/>
      <c r="C52" s="92"/>
      <c r="D52" s="92"/>
      <c r="E52" s="46" t="s">
        <v>71</v>
      </c>
      <c r="F52" s="37">
        <v>0</v>
      </c>
      <c r="G52" s="93"/>
      <c r="H52" s="19"/>
      <c r="I52" s="19"/>
      <c r="J52" s="19"/>
      <c r="K52" s="19"/>
      <c r="L52" s="19"/>
    </row>
    <row r="53" spans="2:12" ht="18.75" customHeight="1" x14ac:dyDescent="0.3">
      <c r="B53" s="94"/>
      <c r="C53" s="92"/>
      <c r="D53" s="92"/>
      <c r="E53" s="147" t="s">
        <v>72</v>
      </c>
      <c r="F53" s="147"/>
      <c r="G53" s="148"/>
      <c r="H53" s="19"/>
      <c r="I53" s="19"/>
      <c r="J53" s="19"/>
      <c r="K53" s="19"/>
      <c r="L53" s="19"/>
    </row>
    <row r="54" spans="2:12" ht="23.25" customHeight="1" x14ac:dyDescent="0.3">
      <c r="B54" s="94"/>
      <c r="C54" s="92"/>
      <c r="D54" s="92"/>
      <c r="E54" s="52" t="s">
        <v>73</v>
      </c>
      <c r="F54" s="37">
        <v>5</v>
      </c>
      <c r="G54" s="93"/>
      <c r="H54" s="19"/>
      <c r="I54" s="19"/>
      <c r="J54" s="19"/>
      <c r="K54" s="19"/>
      <c r="L54" s="19"/>
    </row>
    <row r="55" spans="2:12" ht="18.75" customHeight="1" x14ac:dyDescent="0.3">
      <c r="B55" s="88"/>
      <c r="C55" s="146"/>
      <c r="D55" s="146"/>
      <c r="E55" s="40" t="s">
        <v>74</v>
      </c>
      <c r="F55" s="37">
        <v>0</v>
      </c>
      <c r="G55" s="93"/>
      <c r="H55" s="19"/>
      <c r="I55" s="19"/>
      <c r="J55" s="19"/>
      <c r="K55" s="19"/>
      <c r="L55" s="19"/>
    </row>
    <row r="56" spans="2:12" ht="18.75" customHeight="1" x14ac:dyDescent="0.3">
      <c r="B56" s="87" t="s">
        <v>75</v>
      </c>
      <c r="C56" s="91" t="s">
        <v>76</v>
      </c>
      <c r="D56" s="36" t="s">
        <v>77</v>
      </c>
      <c r="E56" s="46" t="s">
        <v>78</v>
      </c>
      <c r="F56" s="37">
        <v>5</v>
      </c>
      <c r="G56" s="97">
        <v>5</v>
      </c>
      <c r="H56" s="19">
        <v>98</v>
      </c>
      <c r="I56" s="19" t="s">
        <v>79</v>
      </c>
      <c r="J56" s="19"/>
      <c r="K56" s="19"/>
      <c r="L56" s="19"/>
    </row>
    <row r="57" spans="2:12" ht="42" customHeight="1" x14ac:dyDescent="0.3">
      <c r="B57" s="94"/>
      <c r="C57" s="92"/>
      <c r="D57" s="39" t="s">
        <v>80</v>
      </c>
      <c r="E57" s="46" t="s">
        <v>81</v>
      </c>
      <c r="F57" s="37">
        <v>3</v>
      </c>
      <c r="G57" s="98"/>
      <c r="H57" s="19">
        <v>4</v>
      </c>
      <c r="I57" s="145" t="s">
        <v>82</v>
      </c>
      <c r="J57" s="145"/>
      <c r="K57" s="145"/>
      <c r="L57" s="145"/>
    </row>
    <row r="58" spans="2:12" ht="46.5" customHeight="1" x14ac:dyDescent="0.3">
      <c r="B58" s="95"/>
      <c r="C58" s="96"/>
      <c r="D58" s="53" t="s">
        <v>83</v>
      </c>
      <c r="E58" s="46" t="s">
        <v>84</v>
      </c>
      <c r="F58" s="54">
        <v>0</v>
      </c>
      <c r="G58" s="99"/>
      <c r="H58" s="19">
        <f>H56-H57</f>
        <v>94</v>
      </c>
      <c r="I58" s="19" t="s">
        <v>85</v>
      </c>
      <c r="J58" s="47">
        <f>L58/H58*100</f>
        <v>0</v>
      </c>
      <c r="K58" s="19" t="s">
        <v>86</v>
      </c>
      <c r="L58" s="19">
        <v>0</v>
      </c>
    </row>
    <row r="59" spans="2:12" s="28" customFormat="1" ht="15.75" customHeight="1" x14ac:dyDescent="0.3">
      <c r="B59" s="124" t="s">
        <v>87</v>
      </c>
      <c r="C59" s="125"/>
      <c r="D59" s="102"/>
      <c r="E59" s="55" t="s">
        <v>88</v>
      </c>
      <c r="F59" s="30">
        <f>F60/G60*G59</f>
        <v>0.17333333333333334</v>
      </c>
      <c r="G59" s="31">
        <f>G61+G64+G67</f>
        <v>13</v>
      </c>
      <c r="H59" s="32"/>
      <c r="I59" s="32"/>
      <c r="J59" s="32"/>
      <c r="K59" s="32"/>
      <c r="L59" s="32"/>
    </row>
    <row r="60" spans="2:12" s="28" customFormat="1" ht="15.75" customHeight="1" x14ac:dyDescent="0.3">
      <c r="B60" s="103"/>
      <c r="C60" s="104"/>
      <c r="D60" s="102"/>
      <c r="E60" s="33" t="s">
        <v>89</v>
      </c>
      <c r="F60" s="34">
        <v>0.2</v>
      </c>
      <c r="G60" s="35">
        <v>15</v>
      </c>
      <c r="H60" s="32"/>
      <c r="I60" s="32"/>
      <c r="J60" s="32"/>
      <c r="K60" s="32"/>
      <c r="L60" s="32"/>
    </row>
    <row r="61" spans="2:12" s="28" customFormat="1" ht="53.25" customHeight="1" x14ac:dyDescent="0.3">
      <c r="B61" s="106" t="s">
        <v>90</v>
      </c>
      <c r="C61" s="137" t="s">
        <v>91</v>
      </c>
      <c r="D61" s="36" t="s">
        <v>92</v>
      </c>
      <c r="E61" s="52" t="s">
        <v>93</v>
      </c>
      <c r="F61" s="37">
        <v>5</v>
      </c>
      <c r="G61" s="97">
        <v>3</v>
      </c>
      <c r="H61" s="32"/>
      <c r="I61" s="32"/>
      <c r="J61" s="32"/>
      <c r="K61" s="32"/>
      <c r="L61" s="32"/>
    </row>
    <row r="62" spans="2:12" s="28" customFormat="1" ht="53.25" customHeight="1" x14ac:dyDescent="0.3">
      <c r="B62" s="121"/>
      <c r="C62" s="141"/>
      <c r="D62" s="39"/>
      <c r="E62" s="52" t="s">
        <v>94</v>
      </c>
      <c r="F62" s="37">
        <v>3</v>
      </c>
      <c r="G62" s="98"/>
      <c r="H62" s="32"/>
      <c r="I62" s="32"/>
      <c r="J62" s="32"/>
      <c r="K62" s="32"/>
      <c r="L62" s="32"/>
    </row>
    <row r="63" spans="2:12" s="28" customFormat="1" ht="41.25" customHeight="1" x14ac:dyDescent="0.3">
      <c r="B63" s="121"/>
      <c r="C63" s="138"/>
      <c r="D63" s="41" t="s">
        <v>95</v>
      </c>
      <c r="E63" s="52" t="s">
        <v>96</v>
      </c>
      <c r="F63" s="37">
        <v>0</v>
      </c>
      <c r="G63" s="135"/>
      <c r="H63" s="32">
        <v>0</v>
      </c>
      <c r="I63" s="32"/>
      <c r="J63" s="32"/>
      <c r="K63" s="32"/>
      <c r="L63" s="32"/>
    </row>
    <row r="64" spans="2:12" ht="23.25" customHeight="1" x14ac:dyDescent="0.3">
      <c r="B64" s="106" t="s">
        <v>97</v>
      </c>
      <c r="C64" s="142" t="s">
        <v>98</v>
      </c>
      <c r="D64" s="36" t="s">
        <v>99</v>
      </c>
      <c r="E64" s="133" t="s">
        <v>100</v>
      </c>
      <c r="F64" s="134">
        <v>5</v>
      </c>
      <c r="G64" s="93">
        <v>5</v>
      </c>
      <c r="H64" s="19"/>
      <c r="I64" s="19"/>
      <c r="J64" s="19"/>
      <c r="K64" s="19"/>
      <c r="L64" s="19"/>
    </row>
    <row r="65" spans="2:12" ht="18" customHeight="1" x14ac:dyDescent="0.3">
      <c r="B65" s="121"/>
      <c r="C65" s="143"/>
      <c r="D65" s="92" t="s">
        <v>101</v>
      </c>
      <c r="E65" s="133"/>
      <c r="F65" s="134"/>
      <c r="G65" s="93"/>
      <c r="H65" s="19"/>
      <c r="I65" s="19"/>
      <c r="J65" s="19"/>
      <c r="K65" s="19"/>
      <c r="L65" s="19"/>
    </row>
    <row r="66" spans="2:12" ht="33" customHeight="1" x14ac:dyDescent="0.3">
      <c r="B66" s="140"/>
      <c r="C66" s="144"/>
      <c r="D66" s="92"/>
      <c r="E66" s="40" t="s">
        <v>102</v>
      </c>
      <c r="F66" s="37">
        <v>0</v>
      </c>
      <c r="G66" s="93"/>
      <c r="H66" s="19">
        <v>0</v>
      </c>
      <c r="I66" s="19"/>
      <c r="J66" s="19"/>
      <c r="K66" s="19"/>
      <c r="L66" s="19"/>
    </row>
    <row r="67" spans="2:12" ht="33" customHeight="1" x14ac:dyDescent="0.3">
      <c r="B67" s="87" t="s">
        <v>103</v>
      </c>
      <c r="C67" s="137" t="s">
        <v>104</v>
      </c>
      <c r="D67" s="36" t="s">
        <v>105</v>
      </c>
      <c r="E67" s="56" t="s">
        <v>106</v>
      </c>
      <c r="F67" s="57">
        <v>5</v>
      </c>
      <c r="G67" s="98">
        <v>5</v>
      </c>
      <c r="H67" s="19"/>
      <c r="I67" s="19"/>
      <c r="J67" s="19"/>
      <c r="K67" s="19"/>
      <c r="L67" s="19"/>
    </row>
    <row r="68" spans="2:12" ht="54.75" customHeight="1" x14ac:dyDescent="0.3">
      <c r="B68" s="95"/>
      <c r="C68" s="138"/>
      <c r="D68" s="41" t="s">
        <v>107</v>
      </c>
      <c r="E68" s="48" t="s">
        <v>108</v>
      </c>
      <c r="F68" s="49">
        <v>0</v>
      </c>
      <c r="G68" s="99"/>
      <c r="H68" s="19">
        <v>0</v>
      </c>
      <c r="I68" s="19"/>
      <c r="J68" s="19"/>
      <c r="K68" s="19"/>
      <c r="L68" s="19"/>
    </row>
    <row r="69" spans="2:12" s="28" customFormat="1" ht="16.5" customHeight="1" x14ac:dyDescent="0.3">
      <c r="B69" s="110" t="s">
        <v>109</v>
      </c>
      <c r="C69" s="111"/>
      <c r="D69" s="139"/>
      <c r="E69" s="55" t="s">
        <v>110</v>
      </c>
      <c r="F69" s="58">
        <f>F70/G70*G69</f>
        <v>0.1</v>
      </c>
      <c r="G69" s="31">
        <f>G71+G75</f>
        <v>10</v>
      </c>
      <c r="H69" s="32"/>
      <c r="I69" s="32"/>
      <c r="J69" s="32"/>
      <c r="K69" s="32"/>
      <c r="L69" s="32"/>
    </row>
    <row r="70" spans="2:12" s="28" customFormat="1" ht="15.75" customHeight="1" x14ac:dyDescent="0.3">
      <c r="B70" s="112"/>
      <c r="C70" s="113"/>
      <c r="D70" s="113"/>
      <c r="E70" s="33" t="s">
        <v>111</v>
      </c>
      <c r="F70" s="34">
        <v>0.1</v>
      </c>
      <c r="G70" s="35">
        <v>10</v>
      </c>
      <c r="H70" s="32"/>
      <c r="I70" s="32"/>
      <c r="J70" s="32"/>
      <c r="K70" s="32"/>
      <c r="L70" s="32"/>
    </row>
    <row r="71" spans="2:12" ht="15.75" customHeight="1" x14ac:dyDescent="0.3">
      <c r="B71" s="106" t="s">
        <v>112</v>
      </c>
      <c r="C71" s="89" t="s">
        <v>113</v>
      </c>
      <c r="D71" s="59" t="s">
        <v>114</v>
      </c>
      <c r="E71" s="115" t="s">
        <v>115</v>
      </c>
      <c r="F71" s="134">
        <v>5</v>
      </c>
      <c r="G71" s="93">
        <v>5</v>
      </c>
      <c r="H71" s="19"/>
      <c r="I71" s="19"/>
      <c r="J71" s="19"/>
      <c r="K71" s="19"/>
      <c r="L71" s="19"/>
    </row>
    <row r="72" spans="2:12" ht="15" customHeight="1" x14ac:dyDescent="0.3">
      <c r="B72" s="121"/>
      <c r="C72" s="122"/>
      <c r="D72" s="132" t="s">
        <v>116</v>
      </c>
      <c r="E72" s="117"/>
      <c r="F72" s="134"/>
      <c r="G72" s="93"/>
      <c r="H72" s="19"/>
      <c r="I72" s="19"/>
      <c r="J72" s="19"/>
      <c r="K72" s="19"/>
      <c r="L72" s="19"/>
    </row>
    <row r="73" spans="2:12" ht="15.6" x14ac:dyDescent="0.3">
      <c r="B73" s="121"/>
      <c r="C73" s="122"/>
      <c r="D73" s="132"/>
      <c r="E73" s="40" t="s">
        <v>117</v>
      </c>
      <c r="F73" s="37">
        <v>3</v>
      </c>
      <c r="G73" s="93"/>
      <c r="H73" s="19"/>
      <c r="I73" s="19"/>
      <c r="J73" s="19"/>
      <c r="K73" s="19"/>
      <c r="L73" s="19"/>
    </row>
    <row r="74" spans="2:12" ht="15.6" x14ac:dyDescent="0.3">
      <c r="B74" s="140"/>
      <c r="C74" s="90"/>
      <c r="D74" s="132"/>
      <c r="E74" s="40" t="s">
        <v>118</v>
      </c>
      <c r="F74" s="37">
        <v>0</v>
      </c>
      <c r="G74" s="93"/>
      <c r="H74" s="19">
        <v>0</v>
      </c>
      <c r="I74" s="19"/>
      <c r="J74" s="19"/>
      <c r="K74" s="19"/>
      <c r="L74" s="19"/>
    </row>
    <row r="75" spans="2:12" ht="16.5" customHeight="1" x14ac:dyDescent="0.3">
      <c r="B75" s="106" t="s">
        <v>119</v>
      </c>
      <c r="C75" s="89" t="s">
        <v>120</v>
      </c>
      <c r="D75" s="59" t="s">
        <v>121</v>
      </c>
      <c r="E75" s="117" t="s">
        <v>122</v>
      </c>
      <c r="F75" s="120">
        <v>5</v>
      </c>
      <c r="G75" s="135">
        <v>5</v>
      </c>
      <c r="H75" s="19"/>
      <c r="I75" s="19"/>
      <c r="J75" s="19"/>
      <c r="K75" s="19"/>
      <c r="L75" s="19"/>
    </row>
    <row r="76" spans="2:12" ht="15" customHeight="1" x14ac:dyDescent="0.3">
      <c r="B76" s="121"/>
      <c r="C76" s="122"/>
      <c r="D76" s="132" t="s">
        <v>123</v>
      </c>
      <c r="E76" s="133"/>
      <c r="F76" s="134"/>
      <c r="G76" s="93"/>
      <c r="H76" s="19"/>
      <c r="I76" s="19"/>
      <c r="J76" s="19"/>
      <c r="K76" s="19"/>
      <c r="L76" s="19"/>
    </row>
    <row r="77" spans="2:12" ht="15.6" x14ac:dyDescent="0.3">
      <c r="B77" s="121"/>
      <c r="C77" s="122"/>
      <c r="D77" s="132"/>
      <c r="E77" s="40" t="s">
        <v>124</v>
      </c>
      <c r="F77" s="37">
        <v>3</v>
      </c>
      <c r="G77" s="93"/>
      <c r="H77" s="19"/>
      <c r="I77" s="19"/>
      <c r="J77" s="19"/>
      <c r="K77" s="19"/>
      <c r="L77" s="19"/>
    </row>
    <row r="78" spans="2:12" ht="15.6" x14ac:dyDescent="0.3">
      <c r="B78" s="107"/>
      <c r="C78" s="108"/>
      <c r="D78" s="136"/>
      <c r="E78" s="60" t="s">
        <v>125</v>
      </c>
      <c r="F78" s="49">
        <v>0</v>
      </c>
      <c r="G78" s="109"/>
      <c r="H78" s="19">
        <v>0</v>
      </c>
      <c r="I78" s="19"/>
      <c r="J78" s="19"/>
      <c r="K78" s="19"/>
      <c r="L78" s="19"/>
    </row>
    <row r="79" spans="2:12" ht="16.5" customHeight="1" x14ac:dyDescent="0.3">
      <c r="B79" s="110" t="s">
        <v>126</v>
      </c>
      <c r="C79" s="111"/>
      <c r="D79" s="111"/>
      <c r="E79" s="29" t="s">
        <v>127</v>
      </c>
      <c r="F79" s="58">
        <f>F80/G80*G79</f>
        <v>0.05</v>
      </c>
      <c r="G79" s="31">
        <f>G81+G83</f>
        <v>10</v>
      </c>
      <c r="H79" s="19"/>
      <c r="I79" s="19"/>
      <c r="J79" s="19"/>
      <c r="K79" s="19"/>
      <c r="L79" s="19"/>
    </row>
    <row r="80" spans="2:12" ht="15.75" customHeight="1" x14ac:dyDescent="0.3">
      <c r="B80" s="112"/>
      <c r="C80" s="113"/>
      <c r="D80" s="113"/>
      <c r="E80" s="33" t="s">
        <v>128</v>
      </c>
      <c r="F80" s="34">
        <v>0.05</v>
      </c>
      <c r="G80" s="35">
        <v>10</v>
      </c>
      <c r="H80" s="19"/>
      <c r="I80" s="19"/>
      <c r="J80" s="19"/>
      <c r="K80" s="19"/>
      <c r="L80" s="19"/>
    </row>
    <row r="81" spans="2:12" ht="15.6" x14ac:dyDescent="0.3">
      <c r="B81" s="130" t="s">
        <v>129</v>
      </c>
      <c r="C81" s="131" t="s">
        <v>130</v>
      </c>
      <c r="D81" s="132" t="s">
        <v>131</v>
      </c>
      <c r="E81" s="40" t="s">
        <v>132</v>
      </c>
      <c r="F81" s="37">
        <v>5</v>
      </c>
      <c r="G81" s="93">
        <v>5</v>
      </c>
      <c r="H81" s="19"/>
      <c r="I81" s="19"/>
      <c r="J81" s="19"/>
      <c r="K81" s="19"/>
      <c r="L81" s="19"/>
    </row>
    <row r="82" spans="2:12" ht="39" customHeight="1" x14ac:dyDescent="0.3">
      <c r="B82" s="130"/>
      <c r="C82" s="131"/>
      <c r="D82" s="132"/>
      <c r="E82" s="40" t="s">
        <v>133</v>
      </c>
      <c r="F82" s="37">
        <v>0</v>
      </c>
      <c r="G82" s="93"/>
      <c r="H82" s="19">
        <v>5</v>
      </c>
      <c r="I82" s="19"/>
      <c r="J82" s="19"/>
      <c r="K82" s="19"/>
      <c r="L82" s="19"/>
    </row>
    <row r="83" spans="2:12" ht="48.75" customHeight="1" x14ac:dyDescent="0.3">
      <c r="B83" s="106" t="s">
        <v>134</v>
      </c>
      <c r="C83" s="89" t="s">
        <v>135</v>
      </c>
      <c r="D83" s="91" t="s">
        <v>136</v>
      </c>
      <c r="E83" s="40" t="s">
        <v>137</v>
      </c>
      <c r="F83" s="37">
        <v>5</v>
      </c>
      <c r="G83" s="38">
        <v>5</v>
      </c>
      <c r="H83" s="19">
        <v>0</v>
      </c>
      <c r="I83" s="19"/>
      <c r="J83" s="19"/>
      <c r="K83" s="19"/>
      <c r="L83" s="19"/>
    </row>
    <row r="84" spans="2:12" ht="31.2" x14ac:dyDescent="0.3">
      <c r="B84" s="121"/>
      <c r="C84" s="122"/>
      <c r="D84" s="92"/>
      <c r="E84" s="40" t="s">
        <v>138</v>
      </c>
      <c r="F84" s="37">
        <v>3</v>
      </c>
      <c r="G84" s="38"/>
      <c r="H84" s="19"/>
      <c r="I84" s="19"/>
      <c r="J84" s="19"/>
      <c r="K84" s="19"/>
      <c r="L84" s="19"/>
    </row>
    <row r="85" spans="2:12" ht="57.75" customHeight="1" x14ac:dyDescent="0.3">
      <c r="B85" s="121"/>
      <c r="C85" s="122"/>
      <c r="D85" s="96"/>
      <c r="E85" s="40" t="s">
        <v>139</v>
      </c>
      <c r="F85" s="37">
        <v>0</v>
      </c>
      <c r="G85" s="38"/>
      <c r="H85" s="19"/>
      <c r="I85" s="19"/>
      <c r="J85" s="19"/>
      <c r="K85" s="19"/>
      <c r="L85" s="19"/>
    </row>
    <row r="86" spans="2:12" ht="16.5" customHeight="1" x14ac:dyDescent="0.3">
      <c r="B86" s="124" t="s">
        <v>140</v>
      </c>
      <c r="C86" s="125"/>
      <c r="D86" s="126"/>
      <c r="E86" s="29" t="s">
        <v>141</v>
      </c>
      <c r="F86" s="58">
        <f>F87/G87*G86</f>
        <v>0.1</v>
      </c>
      <c r="G86" s="31">
        <f>G88+G97</f>
        <v>10</v>
      </c>
      <c r="H86" s="19"/>
      <c r="I86" s="19"/>
      <c r="J86" s="19"/>
      <c r="K86" s="19"/>
      <c r="L86" s="19"/>
    </row>
    <row r="87" spans="2:12" ht="15.75" customHeight="1" x14ac:dyDescent="0.3">
      <c r="B87" s="103"/>
      <c r="C87" s="104"/>
      <c r="D87" s="105"/>
      <c r="E87" s="33" t="s">
        <v>142</v>
      </c>
      <c r="F87" s="34">
        <v>0.1</v>
      </c>
      <c r="G87" s="35">
        <v>10</v>
      </c>
      <c r="H87" s="19"/>
      <c r="I87" s="19"/>
      <c r="J87" s="19"/>
      <c r="K87" s="19"/>
      <c r="L87" s="19"/>
    </row>
    <row r="88" spans="2:12" ht="18" customHeight="1" x14ac:dyDescent="0.3">
      <c r="B88" s="106" t="s">
        <v>143</v>
      </c>
      <c r="C88" s="89" t="s">
        <v>144</v>
      </c>
      <c r="D88" s="91" t="s">
        <v>145</v>
      </c>
      <c r="E88" s="115" t="s">
        <v>146</v>
      </c>
      <c r="F88" s="127">
        <v>5</v>
      </c>
      <c r="G88" s="97">
        <v>5</v>
      </c>
      <c r="H88" s="19"/>
      <c r="I88" s="19"/>
      <c r="J88" s="19"/>
      <c r="K88" s="19"/>
      <c r="L88" s="19"/>
    </row>
    <row r="89" spans="2:12" ht="11.25" customHeight="1" x14ac:dyDescent="0.3">
      <c r="B89" s="121"/>
      <c r="C89" s="122"/>
      <c r="D89" s="92"/>
      <c r="E89" s="116"/>
      <c r="F89" s="128"/>
      <c r="G89" s="98"/>
      <c r="H89" s="19"/>
      <c r="I89" s="19"/>
      <c r="J89" s="19"/>
      <c r="K89" s="19"/>
      <c r="L89" s="19"/>
    </row>
    <row r="90" spans="2:12" ht="18" hidden="1" customHeight="1" x14ac:dyDescent="0.3">
      <c r="B90" s="121"/>
      <c r="C90" s="122"/>
      <c r="D90" s="39"/>
      <c r="E90" s="117"/>
      <c r="F90" s="129"/>
      <c r="G90" s="98"/>
      <c r="H90" s="19"/>
      <c r="I90" s="19"/>
      <c r="J90" s="19"/>
      <c r="K90" s="19"/>
      <c r="L90" s="19"/>
    </row>
    <row r="91" spans="2:12" ht="18" customHeight="1" x14ac:dyDescent="0.3">
      <c r="B91" s="121"/>
      <c r="C91" s="122"/>
      <c r="D91" s="92" t="s">
        <v>147</v>
      </c>
      <c r="E91" s="46" t="s">
        <v>148</v>
      </c>
      <c r="F91" s="37">
        <v>3</v>
      </c>
      <c r="G91" s="98"/>
      <c r="H91" s="19"/>
      <c r="I91" s="19"/>
      <c r="J91" s="19"/>
      <c r="K91" s="19"/>
      <c r="L91" s="19"/>
    </row>
    <row r="92" spans="2:12" ht="18" customHeight="1" x14ac:dyDescent="0.3">
      <c r="B92" s="121"/>
      <c r="C92" s="122"/>
      <c r="D92" s="92"/>
      <c r="E92" s="115" t="s">
        <v>149</v>
      </c>
      <c r="F92" s="118">
        <v>0</v>
      </c>
      <c r="G92" s="98"/>
      <c r="H92" s="19">
        <v>45</v>
      </c>
      <c r="I92" s="19" t="s">
        <v>150</v>
      </c>
      <c r="J92" s="19"/>
      <c r="K92" s="19"/>
      <c r="L92" s="19"/>
    </row>
    <row r="93" spans="2:12" ht="18" customHeight="1" x14ac:dyDescent="0.3">
      <c r="B93" s="121"/>
      <c r="C93" s="122"/>
      <c r="D93" s="92"/>
      <c r="E93" s="116"/>
      <c r="F93" s="119"/>
      <c r="G93" s="98"/>
      <c r="H93" s="19">
        <v>1</v>
      </c>
      <c r="I93" s="19" t="s">
        <v>151</v>
      </c>
      <c r="J93" s="19"/>
      <c r="K93" s="19"/>
      <c r="L93" s="19"/>
    </row>
    <row r="94" spans="2:12" ht="18" customHeight="1" x14ac:dyDescent="0.3">
      <c r="B94" s="121"/>
      <c r="C94" s="122"/>
      <c r="D94" s="92" t="s">
        <v>152</v>
      </c>
      <c r="E94" s="116"/>
      <c r="F94" s="119"/>
      <c r="G94" s="98"/>
      <c r="H94" s="19">
        <v>6</v>
      </c>
      <c r="I94" s="19" t="s">
        <v>153</v>
      </c>
      <c r="J94" s="19"/>
      <c r="K94" s="19"/>
      <c r="L94" s="19"/>
    </row>
    <row r="95" spans="2:12" ht="18" customHeight="1" x14ac:dyDescent="0.3">
      <c r="B95" s="121"/>
      <c r="C95" s="122"/>
      <c r="D95" s="92"/>
      <c r="E95" s="116"/>
      <c r="F95" s="119"/>
      <c r="G95" s="98"/>
      <c r="H95" s="19">
        <f>H92-H93-H94</f>
        <v>38</v>
      </c>
      <c r="I95" s="19" t="s">
        <v>154</v>
      </c>
      <c r="J95" s="19">
        <v>5</v>
      </c>
      <c r="K95" s="19" t="s">
        <v>155</v>
      </c>
      <c r="L95" s="19"/>
    </row>
    <row r="96" spans="2:12" ht="12.75" customHeight="1" x14ac:dyDescent="0.3">
      <c r="B96" s="121"/>
      <c r="C96" s="122"/>
      <c r="D96" s="92"/>
      <c r="E96" s="117"/>
      <c r="F96" s="120"/>
      <c r="G96" s="114"/>
      <c r="H96" s="19"/>
      <c r="I96" s="62">
        <f>J95/H95-100%</f>
        <v>-0.86842105263157898</v>
      </c>
      <c r="J96" s="19"/>
      <c r="K96" s="19"/>
      <c r="L96" s="19"/>
    </row>
    <row r="97" spans="2:12" ht="37.5" customHeight="1" x14ac:dyDescent="0.3">
      <c r="B97" s="106" t="s">
        <v>156</v>
      </c>
      <c r="C97" s="89" t="s">
        <v>157</v>
      </c>
      <c r="D97" s="36" t="s">
        <v>158</v>
      </c>
      <c r="E97" s="63" t="s">
        <v>159</v>
      </c>
      <c r="F97" s="57">
        <v>5</v>
      </c>
      <c r="G97" s="123">
        <v>5</v>
      </c>
      <c r="H97" s="19"/>
      <c r="I97" s="19"/>
      <c r="J97" s="19"/>
      <c r="K97" s="19"/>
      <c r="L97" s="19"/>
    </row>
    <row r="98" spans="2:12" ht="21.75" customHeight="1" x14ac:dyDescent="0.3">
      <c r="B98" s="121"/>
      <c r="C98" s="122"/>
      <c r="D98" s="39"/>
      <c r="E98" s="46" t="s">
        <v>160</v>
      </c>
      <c r="F98" s="37">
        <v>3</v>
      </c>
      <c r="G98" s="98"/>
      <c r="H98" s="19"/>
      <c r="I98" s="19"/>
      <c r="J98" s="19"/>
      <c r="K98" s="19"/>
      <c r="L98" s="19"/>
    </row>
    <row r="99" spans="2:12" ht="42.75" customHeight="1" x14ac:dyDescent="0.3">
      <c r="B99" s="107"/>
      <c r="C99" s="108"/>
      <c r="D99" s="53"/>
      <c r="E99" s="48" t="s">
        <v>161</v>
      </c>
      <c r="F99" s="49">
        <v>0</v>
      </c>
      <c r="G99" s="99"/>
      <c r="H99" s="19">
        <v>0</v>
      </c>
      <c r="I99" s="19"/>
      <c r="J99" s="19"/>
      <c r="K99" s="19"/>
      <c r="L99" s="19"/>
    </row>
    <row r="100" spans="2:12" ht="16.5" customHeight="1" x14ac:dyDescent="0.3">
      <c r="B100" s="100" t="s">
        <v>162</v>
      </c>
      <c r="C100" s="101"/>
      <c r="D100" s="102"/>
      <c r="E100" s="64" t="s">
        <v>163</v>
      </c>
      <c r="F100" s="65">
        <f>F101/G101*G100</f>
        <v>0.05</v>
      </c>
      <c r="G100" s="50">
        <f>G102</f>
        <v>5</v>
      </c>
      <c r="H100" s="19"/>
      <c r="I100" s="19"/>
      <c r="J100" s="19"/>
      <c r="K100" s="19"/>
      <c r="L100" s="19"/>
    </row>
    <row r="101" spans="2:12" ht="15.75" customHeight="1" x14ac:dyDescent="0.3">
      <c r="B101" s="103"/>
      <c r="C101" s="104"/>
      <c r="D101" s="105"/>
      <c r="E101" s="33" t="s">
        <v>164</v>
      </c>
      <c r="F101" s="34">
        <v>0.05</v>
      </c>
      <c r="G101" s="35">
        <v>5</v>
      </c>
      <c r="H101" s="19"/>
      <c r="I101" s="19"/>
      <c r="J101" s="19"/>
      <c r="K101" s="19"/>
      <c r="L101" s="19"/>
    </row>
    <row r="102" spans="2:12" ht="47.25" customHeight="1" x14ac:dyDescent="0.3">
      <c r="B102" s="106" t="s">
        <v>165</v>
      </c>
      <c r="C102" s="89" t="s">
        <v>166</v>
      </c>
      <c r="D102" s="91" t="s">
        <v>167</v>
      </c>
      <c r="E102" s="40" t="s">
        <v>168</v>
      </c>
      <c r="F102" s="37">
        <v>5</v>
      </c>
      <c r="G102" s="93">
        <v>5</v>
      </c>
      <c r="H102" s="19">
        <v>5</v>
      </c>
      <c r="I102" s="19"/>
      <c r="J102" s="19"/>
      <c r="K102" s="19"/>
      <c r="L102" s="19"/>
    </row>
    <row r="103" spans="2:12" ht="108" customHeight="1" x14ac:dyDescent="0.3">
      <c r="B103" s="107"/>
      <c r="C103" s="108"/>
      <c r="D103" s="96"/>
      <c r="E103" s="60" t="s">
        <v>169</v>
      </c>
      <c r="F103" s="49">
        <v>0</v>
      </c>
      <c r="G103" s="109"/>
      <c r="H103" s="19"/>
      <c r="I103" s="19"/>
      <c r="J103" s="19"/>
      <c r="K103" s="19"/>
      <c r="L103" s="19"/>
    </row>
    <row r="104" spans="2:12" ht="16.5" customHeight="1" x14ac:dyDescent="0.3">
      <c r="B104" s="110" t="s">
        <v>170</v>
      </c>
      <c r="C104" s="111"/>
      <c r="D104" s="111"/>
      <c r="E104" s="29" t="s">
        <v>171</v>
      </c>
      <c r="F104" s="58">
        <f>F105/G105*G104</f>
        <v>0.1</v>
      </c>
      <c r="G104" s="31">
        <f>G106+G108</f>
        <v>10</v>
      </c>
      <c r="H104" s="19"/>
      <c r="I104" s="19"/>
      <c r="J104" s="19"/>
      <c r="K104" s="19"/>
      <c r="L104" s="19"/>
    </row>
    <row r="105" spans="2:12" ht="23.25" customHeight="1" x14ac:dyDescent="0.3">
      <c r="B105" s="112"/>
      <c r="C105" s="113"/>
      <c r="D105" s="113"/>
      <c r="E105" s="33" t="s">
        <v>172</v>
      </c>
      <c r="F105" s="34">
        <v>0.1</v>
      </c>
      <c r="G105" s="35">
        <v>10</v>
      </c>
      <c r="H105" s="19"/>
      <c r="I105" s="19"/>
      <c r="J105" s="19"/>
      <c r="K105" s="19"/>
      <c r="L105" s="19"/>
    </row>
    <row r="106" spans="2:12" ht="72.75" customHeight="1" x14ac:dyDescent="0.3">
      <c r="B106" s="87" t="s">
        <v>173</v>
      </c>
      <c r="C106" s="89" t="s">
        <v>174</v>
      </c>
      <c r="D106" s="91" t="s">
        <v>175</v>
      </c>
      <c r="E106" s="40" t="s">
        <v>176</v>
      </c>
      <c r="F106" s="37">
        <v>5</v>
      </c>
      <c r="G106" s="93">
        <v>5</v>
      </c>
      <c r="H106" s="19">
        <v>5</v>
      </c>
      <c r="I106" s="19"/>
      <c r="J106" s="19"/>
      <c r="K106" s="19"/>
      <c r="L106" s="19"/>
    </row>
    <row r="107" spans="2:12" ht="72.75" customHeight="1" x14ac:dyDescent="0.3">
      <c r="B107" s="88"/>
      <c r="C107" s="90"/>
      <c r="D107" s="92"/>
      <c r="E107" s="40" t="s">
        <v>177</v>
      </c>
      <c r="F107" s="37">
        <v>0</v>
      </c>
      <c r="G107" s="93"/>
      <c r="H107" s="19"/>
      <c r="I107" s="19"/>
      <c r="J107" s="19"/>
      <c r="K107" s="19"/>
      <c r="L107" s="19"/>
    </row>
    <row r="108" spans="2:12" ht="60.75" customHeight="1" x14ac:dyDescent="0.3">
      <c r="B108" s="87" t="s">
        <v>178</v>
      </c>
      <c r="C108" s="91" t="s">
        <v>179</v>
      </c>
      <c r="D108" s="91" t="s">
        <v>180</v>
      </c>
      <c r="E108" s="66">
        <v>0</v>
      </c>
      <c r="F108" s="67">
        <v>5</v>
      </c>
      <c r="G108" s="97">
        <v>5</v>
      </c>
      <c r="H108" s="19">
        <v>0</v>
      </c>
      <c r="I108" s="19"/>
      <c r="J108" s="19"/>
      <c r="K108" s="19"/>
      <c r="L108" s="19"/>
    </row>
    <row r="109" spans="2:12" ht="49.5" customHeight="1" x14ac:dyDescent="0.3">
      <c r="B109" s="94"/>
      <c r="C109" s="92"/>
      <c r="D109" s="92"/>
      <c r="E109" s="68" t="s">
        <v>181</v>
      </c>
      <c r="F109" s="69">
        <v>3</v>
      </c>
      <c r="G109" s="98"/>
      <c r="H109" s="19"/>
      <c r="I109" s="19"/>
      <c r="J109" s="19"/>
      <c r="K109" s="19"/>
      <c r="L109" s="19"/>
    </row>
    <row r="110" spans="2:12" ht="15.6" x14ac:dyDescent="0.3">
      <c r="B110" s="95"/>
      <c r="C110" s="96"/>
      <c r="D110" s="96"/>
      <c r="E110" s="48" t="s">
        <v>182</v>
      </c>
      <c r="F110" s="70">
        <v>0</v>
      </c>
      <c r="G110" s="99"/>
      <c r="H110" s="19"/>
      <c r="I110" s="19"/>
      <c r="J110" s="19"/>
      <c r="K110" s="19"/>
      <c r="L110" s="19"/>
    </row>
  </sheetData>
  <mergeCells count="106">
    <mergeCell ref="B108:B110"/>
    <mergeCell ref="C108:C110"/>
    <mergeCell ref="D108:D110"/>
    <mergeCell ref="G108:G110"/>
    <mergeCell ref="B102:B103"/>
    <mergeCell ref="C102:C103"/>
    <mergeCell ref="D102:D103"/>
    <mergeCell ref="G102:G103"/>
    <mergeCell ref="B104:D105"/>
    <mergeCell ref="B106:B107"/>
    <mergeCell ref="C106:C107"/>
    <mergeCell ref="D106:D107"/>
    <mergeCell ref="G106:G107"/>
    <mergeCell ref="G88:G96"/>
    <mergeCell ref="D91:D93"/>
    <mergeCell ref="E92:E96"/>
    <mergeCell ref="F92:F96"/>
    <mergeCell ref="D94:D96"/>
    <mergeCell ref="B97:B99"/>
    <mergeCell ref="C97:C99"/>
    <mergeCell ref="G97:G99"/>
    <mergeCell ref="B100:D101"/>
    <mergeCell ref="B83:B85"/>
    <mergeCell ref="C83:C85"/>
    <mergeCell ref="D83:D85"/>
    <mergeCell ref="B86:D87"/>
    <mergeCell ref="B88:B96"/>
    <mergeCell ref="C88:C96"/>
    <mergeCell ref="D88:D89"/>
    <mergeCell ref="E88:E90"/>
    <mergeCell ref="F88:F90"/>
    <mergeCell ref="B75:B78"/>
    <mergeCell ref="C75:C78"/>
    <mergeCell ref="E75:E76"/>
    <mergeCell ref="F75:F76"/>
    <mergeCell ref="G75:G78"/>
    <mergeCell ref="D76:D78"/>
    <mergeCell ref="B79:D80"/>
    <mergeCell ref="B81:B82"/>
    <mergeCell ref="C81:C82"/>
    <mergeCell ref="D81:D82"/>
    <mergeCell ref="G81:G82"/>
    <mergeCell ref="B67:B68"/>
    <mergeCell ref="C67:C68"/>
    <mergeCell ref="G67:G68"/>
    <mergeCell ref="B69:D70"/>
    <mergeCell ref="B71:B74"/>
    <mergeCell ref="C71:C74"/>
    <mergeCell ref="E71:E72"/>
    <mergeCell ref="F71:F72"/>
    <mergeCell ref="G71:G74"/>
    <mergeCell ref="D72:D74"/>
    <mergeCell ref="B56:B58"/>
    <mergeCell ref="C56:C58"/>
    <mergeCell ref="G56:G58"/>
    <mergeCell ref="I57:L57"/>
    <mergeCell ref="B59:D60"/>
    <mergeCell ref="B61:B63"/>
    <mergeCell ref="C61:C63"/>
    <mergeCell ref="G61:G63"/>
    <mergeCell ref="B64:B66"/>
    <mergeCell ref="C64:C66"/>
    <mergeCell ref="E64:E65"/>
    <mergeCell ref="F64:F65"/>
    <mergeCell ref="G64:G66"/>
    <mergeCell ref="D65:D66"/>
    <mergeCell ref="B44:B55"/>
    <mergeCell ref="C44:C55"/>
    <mergeCell ref="E44:G44"/>
    <mergeCell ref="G45:G46"/>
    <mergeCell ref="D46:D55"/>
    <mergeCell ref="E47:G47"/>
    <mergeCell ref="G48:G49"/>
    <mergeCell ref="E50:G50"/>
    <mergeCell ref="G51:G52"/>
    <mergeCell ref="E53:G53"/>
    <mergeCell ref="G54:G55"/>
    <mergeCell ref="B29:B35"/>
    <mergeCell ref="C29:C35"/>
    <mergeCell ref="G29:G35"/>
    <mergeCell ref="D31:D35"/>
    <mergeCell ref="B36:D37"/>
    <mergeCell ref="B38:B43"/>
    <mergeCell ref="C38:C43"/>
    <mergeCell ref="D38:D39"/>
    <mergeCell ref="G38:G43"/>
    <mergeCell ref="D41:D43"/>
    <mergeCell ref="B22:B25"/>
    <mergeCell ref="C22:C25"/>
    <mergeCell ref="D22:D25"/>
    <mergeCell ref="E22:E23"/>
    <mergeCell ref="F22:F23"/>
    <mergeCell ref="G22:G25"/>
    <mergeCell ref="B26:B28"/>
    <mergeCell ref="C26:C28"/>
    <mergeCell ref="D26:D28"/>
    <mergeCell ref="G26:G28"/>
    <mergeCell ref="B10:G10"/>
    <mergeCell ref="B11:G11"/>
    <mergeCell ref="B12:G12"/>
    <mergeCell ref="B13:G13"/>
    <mergeCell ref="B14:G14"/>
    <mergeCell ref="B18:B19"/>
    <mergeCell ref="C18:C19"/>
    <mergeCell ref="D18:D19"/>
    <mergeCell ref="B20:D21"/>
  </mergeCells>
  <pageMargins left="0.7" right="0.7" top="0.75" bottom="0.75" header="0.3" footer="0.3"/>
  <pageSetup paperSize="9" scale="27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6"/>
  <sheetViews>
    <sheetView topLeftCell="B1" workbookViewId="0">
      <selection activeCell="J24" sqref="J24"/>
    </sheetView>
  </sheetViews>
  <sheetFormatPr defaultRowHeight="14.4" x14ac:dyDescent="0.3"/>
  <cols>
    <col min="2" max="2" width="7.88671875" customWidth="1"/>
    <col min="3" max="3" width="41.5546875" customWidth="1"/>
    <col min="4" max="4" width="19.109375" customWidth="1"/>
    <col min="5" max="5" width="15.44140625" customWidth="1"/>
    <col min="6" max="7" width="3.44140625" customWidth="1"/>
  </cols>
  <sheetData>
    <row r="1" spans="2:6" x14ac:dyDescent="0.3">
      <c r="E1" s="10" t="s">
        <v>207</v>
      </c>
    </row>
    <row r="2" spans="2:6" x14ac:dyDescent="0.3">
      <c r="E2" s="10" t="s">
        <v>2</v>
      </c>
    </row>
    <row r="3" spans="2:6" x14ac:dyDescent="0.3">
      <c r="E3" s="10" t="s">
        <v>3</v>
      </c>
    </row>
    <row r="4" spans="2:6" x14ac:dyDescent="0.3">
      <c r="E4" s="10" t="s">
        <v>4</v>
      </c>
    </row>
    <row r="5" spans="2:6" x14ac:dyDescent="0.3">
      <c r="E5" s="10" t="s">
        <v>5</v>
      </c>
      <c r="F5" s="10"/>
    </row>
    <row r="6" spans="2:6" x14ac:dyDescent="0.3">
      <c r="B6" s="166"/>
      <c r="C6" s="166"/>
      <c r="D6" s="166"/>
    </row>
    <row r="7" spans="2:6" x14ac:dyDescent="0.3">
      <c r="B7" s="166"/>
      <c r="C7" s="166"/>
      <c r="D7" s="166"/>
    </row>
    <row r="8" spans="2:6" x14ac:dyDescent="0.3">
      <c r="B8" s="1"/>
      <c r="C8" s="1"/>
      <c r="D8" s="1"/>
    </row>
    <row r="9" spans="2:6" x14ac:dyDescent="0.3">
      <c r="B9" s="28"/>
      <c r="C9" s="167" t="s">
        <v>183</v>
      </c>
      <c r="D9" s="167"/>
    </row>
    <row r="10" spans="2:6" x14ac:dyDescent="0.3">
      <c r="B10" s="1"/>
      <c r="C10" s="1"/>
      <c r="D10" s="1"/>
    </row>
    <row r="11" spans="2:6" ht="36.75" customHeight="1" x14ac:dyDescent="0.3">
      <c r="C11" s="168" t="s">
        <v>7</v>
      </c>
      <c r="D11" s="168"/>
    </row>
    <row r="12" spans="2:6" x14ac:dyDescent="0.3">
      <c r="B12" s="1"/>
      <c r="C12" s="169" t="s">
        <v>184</v>
      </c>
      <c r="D12" s="169"/>
    </row>
    <row r="13" spans="2:6" x14ac:dyDescent="0.3">
      <c r="B13" s="166"/>
      <c r="C13" s="166"/>
      <c r="D13" s="166"/>
    </row>
    <row r="14" spans="2:6" x14ac:dyDescent="0.3">
      <c r="B14" s="1"/>
      <c r="C14" s="170" t="s">
        <v>209</v>
      </c>
      <c r="D14" s="170"/>
    </row>
    <row r="15" spans="2:6" x14ac:dyDescent="0.3">
      <c r="B15" s="1"/>
      <c r="C15" s="169" t="s">
        <v>185</v>
      </c>
      <c r="D15" s="169"/>
    </row>
    <row r="17" spans="2:8" ht="28.5" customHeight="1" x14ac:dyDescent="0.3">
      <c r="B17" s="12" t="s">
        <v>186</v>
      </c>
      <c r="C17" s="13" t="s">
        <v>11</v>
      </c>
      <c r="D17" s="171" t="s">
        <v>187</v>
      </c>
      <c r="E17" s="172"/>
    </row>
    <row r="18" spans="2:8" ht="15.6" x14ac:dyDescent="0.3">
      <c r="B18" s="43">
        <v>1</v>
      </c>
      <c r="C18" s="72" t="s">
        <v>188</v>
      </c>
      <c r="D18" s="120">
        <f>'Прил.2проверка -КВАРТАЛ-КГП ЛО'!G20</f>
        <v>12</v>
      </c>
      <c r="E18" s="173"/>
    </row>
    <row r="19" spans="2:8" ht="31.2" x14ac:dyDescent="0.3">
      <c r="B19" s="61">
        <v>2</v>
      </c>
      <c r="C19" s="73" t="s">
        <v>189</v>
      </c>
      <c r="D19" s="134">
        <f>'Прил.2проверка -КВАРТАЛ-КГП ЛО'!G36</f>
        <v>10</v>
      </c>
      <c r="E19" s="174"/>
    </row>
    <row r="20" spans="2:8" ht="31.2" x14ac:dyDescent="0.3">
      <c r="B20" s="61">
        <v>3</v>
      </c>
      <c r="C20" s="73" t="s">
        <v>190</v>
      </c>
      <c r="D20" s="134">
        <f>'Прил.2проверка -КВАРТАЛ-КГП ЛО'!G59</f>
        <v>13</v>
      </c>
      <c r="E20" s="174"/>
    </row>
    <row r="21" spans="2:8" ht="31.2" x14ac:dyDescent="0.3">
      <c r="B21" s="61">
        <v>4</v>
      </c>
      <c r="C21" s="73" t="s">
        <v>191</v>
      </c>
      <c r="D21" s="134">
        <f>'Прил.2проверка -КВАРТАЛ-КГП ЛО'!G69</f>
        <v>10</v>
      </c>
      <c r="E21" s="174"/>
    </row>
    <row r="22" spans="2:8" ht="15.6" x14ac:dyDescent="0.3">
      <c r="B22" s="61">
        <v>5</v>
      </c>
      <c r="C22" s="73" t="s">
        <v>192</v>
      </c>
      <c r="D22" s="134">
        <f>'Прил.2проверка -КВАРТАЛ-КГП ЛО'!G79</f>
        <v>10</v>
      </c>
      <c r="E22" s="174"/>
    </row>
    <row r="23" spans="2:8" ht="46.8" x14ac:dyDescent="0.3">
      <c r="B23" s="61">
        <v>6</v>
      </c>
      <c r="C23" s="73" t="s">
        <v>193</v>
      </c>
      <c r="D23" s="134">
        <f>'Прил.2проверка -КВАРТАЛ-КГП ЛО'!G86</f>
        <v>10</v>
      </c>
      <c r="E23" s="174"/>
    </row>
    <row r="24" spans="2:8" ht="31.2" x14ac:dyDescent="0.3">
      <c r="B24" s="61">
        <v>7</v>
      </c>
      <c r="C24" s="73" t="s">
        <v>194</v>
      </c>
      <c r="D24" s="134">
        <f>'Прил.2проверка -КВАРТАЛ-КГП ЛО'!G100</f>
        <v>5</v>
      </c>
      <c r="E24" s="174"/>
    </row>
    <row r="25" spans="2:8" ht="15.6" x14ac:dyDescent="0.3">
      <c r="B25" s="61">
        <v>8</v>
      </c>
      <c r="C25" s="73" t="s">
        <v>195</v>
      </c>
      <c r="D25" s="134">
        <f>'Прил.2проверка -КВАРТАЛ-КГП ЛО'!G104</f>
        <v>10</v>
      </c>
      <c r="E25" s="174"/>
    </row>
    <row r="26" spans="2:8" ht="15.6" x14ac:dyDescent="0.3">
      <c r="B26" s="74"/>
      <c r="C26" s="75" t="s">
        <v>196</v>
      </c>
      <c r="D26" s="175">
        <f>SUM(D18:E25)</f>
        <v>80</v>
      </c>
      <c r="E26" s="176"/>
    </row>
    <row r="27" spans="2:8" ht="15.6" x14ac:dyDescent="0.3">
      <c r="B27" s="76"/>
      <c r="C27" s="77"/>
      <c r="D27" s="76"/>
      <c r="E27" s="76"/>
    </row>
    <row r="28" spans="2:8" ht="15.6" x14ac:dyDescent="0.3">
      <c r="B28" s="76"/>
      <c r="C28" s="77"/>
      <c r="D28" s="76"/>
      <c r="E28" s="76"/>
    </row>
    <row r="30" spans="2:8" ht="15.6" x14ac:dyDescent="0.3">
      <c r="C30" s="77" t="s">
        <v>197</v>
      </c>
    </row>
    <row r="31" spans="2:8" ht="31.5" customHeight="1" x14ac:dyDescent="0.3">
      <c r="B31" s="78"/>
      <c r="C31" s="79" t="s">
        <v>198</v>
      </c>
      <c r="D31" s="80"/>
      <c r="E31" s="81" t="s">
        <v>199</v>
      </c>
      <c r="F31" s="78"/>
      <c r="G31" s="78"/>
      <c r="H31" s="78"/>
    </row>
    <row r="32" spans="2:8" s="82" customFormat="1" ht="58.5" customHeight="1" x14ac:dyDescent="0.2">
      <c r="B32" s="83"/>
      <c r="C32" s="84" t="s">
        <v>200</v>
      </c>
      <c r="D32" s="84" t="s">
        <v>201</v>
      </c>
      <c r="E32" s="84" t="s">
        <v>202</v>
      </c>
      <c r="F32" s="83"/>
      <c r="G32" s="83"/>
      <c r="H32" s="83"/>
    </row>
    <row r="33" spans="2:8" s="82" customFormat="1" ht="19.5" customHeight="1" x14ac:dyDescent="0.2">
      <c r="B33" s="83"/>
      <c r="C33" s="84"/>
      <c r="D33" s="84"/>
      <c r="E33" s="85" t="s">
        <v>203</v>
      </c>
      <c r="F33" s="83"/>
      <c r="G33" s="83"/>
      <c r="H33" s="83"/>
    </row>
    <row r="34" spans="2:8" s="82" customFormat="1" ht="15.75" customHeight="1" x14ac:dyDescent="0.2">
      <c r="B34" s="83"/>
      <c r="C34" s="83"/>
      <c r="D34" s="83"/>
      <c r="E34" s="83" t="s">
        <v>204</v>
      </c>
      <c r="F34" s="83"/>
      <c r="G34" s="83"/>
      <c r="H34" s="83"/>
    </row>
    <row r="36" spans="2:8" s="82" customFormat="1" ht="10.199999999999999" x14ac:dyDescent="0.2">
      <c r="E36" s="71" t="s">
        <v>205</v>
      </c>
    </row>
  </sheetData>
  <mergeCells count="18">
    <mergeCell ref="D24:E24"/>
    <mergeCell ref="D25:E25"/>
    <mergeCell ref="D26:E26"/>
    <mergeCell ref="D19:E19"/>
    <mergeCell ref="D20:E20"/>
    <mergeCell ref="D21:E21"/>
    <mergeCell ref="D22:E22"/>
    <mergeCell ref="D23:E23"/>
    <mergeCell ref="B13:D13"/>
    <mergeCell ref="C14:D14"/>
    <mergeCell ref="C15:D15"/>
    <mergeCell ref="D17:E17"/>
    <mergeCell ref="D18:E18"/>
    <mergeCell ref="B6:D6"/>
    <mergeCell ref="B7:D7"/>
    <mergeCell ref="C9:D9"/>
    <mergeCell ref="C11:D11"/>
    <mergeCell ref="C12:D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Прил.1 показатели ГКУ ГРТ ЛО</vt:lpstr>
      <vt:lpstr>Прил.2проверка -КВАРТАЛ-КГП ЛО</vt:lpstr>
      <vt:lpstr>Прил.4</vt:lpstr>
      <vt:lpstr>Прил.4!Область_печати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Александровна МАРЧЕНКО</dc:creator>
  <cp:lastModifiedBy>Серединцева Светлана Юрьевна</cp:lastModifiedBy>
  <cp:revision>2</cp:revision>
  <dcterms:created xsi:type="dcterms:W3CDTF">2020-07-29T07:14:21Z</dcterms:created>
  <dcterms:modified xsi:type="dcterms:W3CDTF">2025-07-07T07:38:08Z</dcterms:modified>
</cp:coreProperties>
</file>