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ylova.av\Desktop\БУХГАЛТЕРИЯ-ГКУ ГРТ ЛО\2 Отчетность ГКУ ГРТ ЛО\Менеджмент КГП\Мониторинг ГКУ ГРТ ЛО\2024\"/>
    </mc:Choice>
  </mc:AlternateContent>
  <xr:revisionPtr revIDLastSave="0" documentId="13_ncr:1_{BE9B1B90-0426-4343-8248-1CCA97229DA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Прил1" sheetId="9" r:id="rId1"/>
    <sheet name="Прил2_квартал" sheetId="5" r:id="rId2"/>
    <sheet name="Прил4" sheetId="8" r:id="rId3"/>
  </sheets>
  <definedNames>
    <definedName name="_xlnm.Print_Area" localSheetId="2">Прил4!$B$1:$F$38</definedName>
  </definedNames>
  <calcPr calcId="181029"/>
</workbook>
</file>

<file path=xl/calcChain.xml><?xml version="1.0" encoding="utf-8"?>
<calcChain xmlns="http://schemas.openxmlformats.org/spreadsheetml/2006/main">
  <c r="S96" i="5" l="1"/>
  <c r="R49" i="5"/>
  <c r="R42" i="5"/>
  <c r="R34" i="5"/>
  <c r="R95" i="5" l="1"/>
  <c r="R58" i="5"/>
  <c r="T58" i="5" s="1"/>
  <c r="G79" i="5"/>
  <c r="D22" i="8"/>
  <c r="G19" i="5" l="1"/>
  <c r="N40" i="5" l="1"/>
  <c r="N41" i="5" s="1"/>
  <c r="N30" i="5" l="1"/>
  <c r="G59" i="5" l="1"/>
  <c r="D20" i="8" s="1"/>
  <c r="G36" i="5"/>
  <c r="G20" i="5"/>
  <c r="D18" i="8" s="1"/>
  <c r="G86" i="5"/>
  <c r="G104" i="5"/>
  <c r="D25" i="8" s="1"/>
  <c r="G100" i="5"/>
  <c r="F79" i="5"/>
  <c r="G69" i="5"/>
  <c r="F20" i="5" l="1"/>
  <c r="F86" i="5"/>
  <c r="D23" i="8"/>
  <c r="F100" i="5"/>
  <c r="D24" i="8"/>
  <c r="F36" i="5"/>
  <c r="D19" i="8"/>
  <c r="D26" i="8" s="1"/>
  <c r="F69" i="5"/>
  <c r="D21" i="8"/>
  <c r="F19" i="5"/>
  <c r="F59" i="5"/>
  <c r="F104" i="5"/>
  <c r="F18" i="5" l="1"/>
  <c r="G18" i="5"/>
</calcChain>
</file>

<file path=xl/sharedStrings.xml><?xml version="1.0" encoding="utf-8"?>
<sst xmlns="http://schemas.openxmlformats.org/spreadsheetml/2006/main" count="267" uniqueCount="217">
  <si>
    <t>№ п/п</t>
  </si>
  <si>
    <t>Наименование показателя</t>
  </si>
  <si>
    <t>Расчет показателя (P)</t>
  </si>
  <si>
    <t>Единица измерения (градация)</t>
  </si>
  <si>
    <t>Весовой коэффициент направления/оценка по показателю</t>
  </si>
  <si>
    <t>Расчетная величина показателя</t>
  </si>
  <si>
    <t>1. Оценка качества планирования бюджета</t>
  </si>
  <si>
    <t>Оценка качества планирования учреждением бюджетных ассигнований</t>
  </si>
  <si>
    <t>Pп - общая сумма бюджетных ассигнований учреждения на отчетный финансовый год, предусмотренная законом Ленинградской области об областном бюджете (последняя редакция)</t>
  </si>
  <si>
    <t>2. Оценка качества исполнения бюджета в части расходов</t>
  </si>
  <si>
    <t>Процент использования учреждением средств, полученных в соответствии с бюджетной сметой</t>
  </si>
  <si>
    <t>Слбо - объем лимитов бюджетных обязательств, доведенных учреждению на отчетный финансовый год</t>
  </si>
  <si>
    <t>По итогам 1 квартала</t>
  </si>
  <si>
    <t>По итогам 2 квартала</t>
  </si>
  <si>
    <t>По итогам 3 квартала</t>
  </si>
  <si>
    <t>По итогам года</t>
  </si>
  <si>
    <t>3. Оценка управления обязательствами в процессе исполнения бюджета</t>
  </si>
  <si>
    <t>Наличие у учреждения просроченной дебиторской задолженности</t>
  </si>
  <si>
    <t>Наличие у учреждения просроченной кредиторской задолженности</t>
  </si>
  <si>
    <t>4. Оценка состояния, ведения учета и отчетности</t>
  </si>
  <si>
    <t>Соблюдение сроков предоставления бюджетной отчетности учреждением</t>
  </si>
  <si>
    <t>Наличие ошибок в формах бюджетной отчетности, направленной в программном комплексе "Свод-СМАРТ"</t>
  </si>
  <si>
    <t>Кошиб - количество допущенных учреждением ошибок в формах бюджетной отчетности, направленной в программном комплексе "Свод-СМАРТ"</t>
  </si>
  <si>
    <t>5. Оценка качества управления активами</t>
  </si>
  <si>
    <t>Проведение инвентаризации активов и обязательств</t>
  </si>
  <si>
    <t>Наличие в годовой бюджетной отчетности за отчетный финансовый год сведений о проведении инвентаризации активов и обязательств</t>
  </si>
  <si>
    <t>Инвентаризация проводилась</t>
  </si>
  <si>
    <t>Инвентаризация не проводилась</t>
  </si>
  <si>
    <t>Недостачи и хищения государственной собственности</t>
  </si>
  <si>
    <t>Наличие в годовой бюджетной отчетности за отчетный финансовый год сведений о недостачах и хищениях государственной собственности</t>
  </si>
  <si>
    <t>6. Оценка качества осуществления закупок товаров, работ и услуг для обеспечения государственных нужд</t>
  </si>
  <si>
    <t>7. Оценка прозрачности бюджетного процесса</t>
  </si>
  <si>
    <t>Не опубликовано</t>
  </si>
  <si>
    <t>8. Оценка организации системы контроля</t>
  </si>
  <si>
    <t>Наличие у учреждения нарушений требований бюджетного законодательства, финансовой дисциплины, а также фактов неэффективного использования материальных и финансовых ресурсов и неправильного ведения бюджетного учета и составления бюджетной отчетности</t>
  </si>
  <si>
    <t>Наличие факта нецелевого и(или) неэффективного использования бюджетных средств и(или) наличия нарушений действующего законодательства, выявленных в ходе контрольных мероприятий у учреждения</t>
  </si>
  <si>
    <t>Оценивается наличие или отсутствие фактов нецелевого и/или неэффективного использования бюджетных средств, а также наличие нарушений действующего законодательства, выявленных в ходе проведения контрольных мероприятий у учреждения (в том числе при проведении внутриведомственных проверок).</t>
  </si>
  <si>
    <t>Результат</t>
  </si>
  <si>
    <t>Нормативный показатель Р10, Р11</t>
  </si>
  <si>
    <t xml:space="preserve">Результат оценки Р10, Р11 </t>
  </si>
  <si>
    <t>Норматив</t>
  </si>
  <si>
    <t>Р14</t>
  </si>
  <si>
    <t>Нарушения не выявлены</t>
  </si>
  <si>
    <t>Нарушения выявлены</t>
  </si>
  <si>
    <t>Своевременно представленные учреждением в отчетном году документы и материалы для составления проекта областного бюджета Ленинградской области на очередной финансовый год и плановый период</t>
  </si>
  <si>
    <t>P1 = 0</t>
  </si>
  <si>
    <t>Соблюдение сроков представления предложений (таблиц поправок) при подготовке областного закона "О внесении изменений в областной закон "Об областном бюджете Ленинградской области на текущий год и на плановый период"</t>
  </si>
  <si>
    <t>Р2=0</t>
  </si>
  <si>
    <t>Оз - общее количество представленных в комитет финансов ЛО заявок на оплату расходов учреждения в отчетном году</t>
  </si>
  <si>
    <t>Количество судебных решений, вступивших в законную силу в отчетном периоде и предусматривающих полное или частичное удовлетворение исковых требований о взыскании с учреждения по принятым ими денежным обязательствам</t>
  </si>
  <si>
    <t>Ср - количество судебных решений</t>
  </si>
  <si>
    <t>Р1</t>
  </si>
  <si>
    <t>Р2</t>
  </si>
  <si>
    <t>Р3</t>
  </si>
  <si>
    <t>Р4</t>
  </si>
  <si>
    <t>Р5</t>
  </si>
  <si>
    <t>Р6</t>
  </si>
  <si>
    <t>Р7</t>
  </si>
  <si>
    <t>Р8</t>
  </si>
  <si>
    <t>Р9</t>
  </si>
  <si>
    <t>Р10</t>
  </si>
  <si>
    <t>Р11</t>
  </si>
  <si>
    <t>Р12</t>
  </si>
  <si>
    <t>Р13</t>
  </si>
  <si>
    <t>Р15</t>
  </si>
  <si>
    <t>Р16</t>
  </si>
  <si>
    <t>Р17</t>
  </si>
  <si>
    <t>Р18</t>
  </si>
  <si>
    <t>P3 &lt;= 1%</t>
  </si>
  <si>
    <t>1% &lt; P3 &lt;= 5%</t>
  </si>
  <si>
    <t>5% &lt; P3 &lt;= 10%</t>
  </si>
  <si>
    <t>10% &lt; P3 &lt;= 15%</t>
  </si>
  <si>
    <t>15% &lt; P3 &lt;= 20%</t>
  </si>
  <si>
    <t>P3 &gt; 20%</t>
  </si>
  <si>
    <t>Результат оценки Р1, Р2, Р3</t>
  </si>
  <si>
    <t>Нормативный показатель Р1, Р2, Р3</t>
  </si>
  <si>
    <t>Результат оценки Р4, Р5, Р6</t>
  </si>
  <si>
    <t>P4 = 100%</t>
  </si>
  <si>
    <t>95% &lt;= P4 &lt; 100%</t>
  </si>
  <si>
    <t>90% &lt;= P4 &lt; 95%</t>
  </si>
  <si>
    <t>85% &lt;= P4 &lt; 90%</t>
  </si>
  <si>
    <t>80% &lt;= P4 &lt; 85%</t>
  </si>
  <si>
    <t>P4 &lt; 80%</t>
  </si>
  <si>
    <t>P5 &gt;= 20%</t>
  </si>
  <si>
    <t>P5 &lt; 20%</t>
  </si>
  <si>
    <t>P5 &gt;= 45%</t>
  </si>
  <si>
    <t>P5 &gt;= 70%</t>
  </si>
  <si>
    <t>90% &lt;= P5 &lt; 100% при выполнении</t>
  </si>
  <si>
    <t>P5 &lt; 90% при невыполнении</t>
  </si>
  <si>
    <t>Р6 &lt;= 5%</t>
  </si>
  <si>
    <t>Р6 &gt; 20%</t>
  </si>
  <si>
    <t xml:space="preserve">P6 = Вз / Оз x 100% (%), где:
</t>
  </si>
  <si>
    <t>Р7= Ср (шт.), где</t>
  </si>
  <si>
    <t>P7=0</t>
  </si>
  <si>
    <t>P8 = Дпроср, где:</t>
  </si>
  <si>
    <t>P9 = Ктп, где:</t>
  </si>
  <si>
    <t>P8 = 0</t>
  </si>
  <si>
    <t>P8 &gt; 0</t>
  </si>
  <si>
    <t>P9 = 0</t>
  </si>
  <si>
    <t>P9 &gt; 0</t>
  </si>
  <si>
    <t>Результат оценки Р7, Р8, Р9</t>
  </si>
  <si>
    <t>Нормативный показатель Р7, Р8, Р9</t>
  </si>
  <si>
    <t>P10 = 0</t>
  </si>
  <si>
    <t>2 &lt;= P10 &lt; 0</t>
  </si>
  <si>
    <t>P10 &gt; 2</t>
  </si>
  <si>
    <t>P11 = 0</t>
  </si>
  <si>
    <t>2 &lt;= P11 &lt; 0</t>
  </si>
  <si>
    <t>P11 &gt; 2</t>
  </si>
  <si>
    <t>Результат оценки Р12, Р13</t>
  </si>
  <si>
    <t>Нормативный показатель Р12, Р13</t>
  </si>
  <si>
    <t>P10 = Кдней, где</t>
  </si>
  <si>
    <t>P11 = Кошиб, где</t>
  </si>
  <si>
    <t xml:space="preserve">Результат оценки Р14, Р15 </t>
  </si>
  <si>
    <t>Нормативный показатель Р14, Р15</t>
  </si>
  <si>
    <t>P14 &lt; 50%</t>
  </si>
  <si>
    <t>Результат оценки Р16</t>
  </si>
  <si>
    <t>Нормативный показатель Р16</t>
  </si>
  <si>
    <t>Результат оценки Р17, Р18</t>
  </si>
  <si>
    <t>Нормативный показатель Р17, Р18</t>
  </si>
  <si>
    <r>
      <t>5% &lt;= Р6</t>
    </r>
    <r>
      <rPr>
        <sz val="11"/>
        <color theme="1"/>
        <rFont val="Calibri"/>
        <family val="2"/>
        <charset val="204"/>
        <scheme val="minor"/>
      </rPr>
      <t xml:space="preserve"> &lt; 20%</t>
    </r>
  </si>
  <si>
    <t>Возвращенные (отказанные) заявки на оплату расходов при осуществлении процедуры санкционирования расходов за счет средств областного бюджета в отчетном году</t>
  </si>
  <si>
    <t>Вз - количество возвращенных заявок на оплату расходов учреждения комитетом финансов ЛО</t>
  </si>
  <si>
    <t>Опубликовано в полном обьеме</t>
  </si>
  <si>
    <t xml:space="preserve">Оценивается наличие на сайте  :                                                            -отчета об исполнении бюджета учреждения за отчетный период                                                                               - информацию о показателях бюджетной сметы;
- информацию о результатах деятельности и об использовании имущества;
- сведения о проведенных в отношении учреждения контрольных мероприятиях и их результатах;
- годовую бюджетную отчетность учреждения
</t>
  </si>
  <si>
    <t>Недостачи и хищения государственной собственности до 250,0тыс.руб</t>
  </si>
  <si>
    <t>Недостачи и хищения государственной собственности =0</t>
  </si>
  <si>
    <t>Недостачи и хищения государственной собственности свыше 250,0тыс.руб</t>
  </si>
  <si>
    <t>от 0 до 10%</t>
  </si>
  <si>
    <t>свыше 10%</t>
  </si>
  <si>
    <t>P14 &gt;75</t>
  </si>
  <si>
    <t>P5 &lt; 45%</t>
  </si>
  <si>
    <t>P5 &lt; 70%</t>
  </si>
  <si>
    <t>Оуточ - сумма бюджетных ассигнований, перераспределенных за отчетный финансовый год</t>
  </si>
  <si>
    <t>Кдней - количество дней просрочки предоставленой отчетности от установленного срока</t>
  </si>
  <si>
    <t>Уровень исполнения учреждением кассового плана за отчетный период</t>
  </si>
  <si>
    <t xml:space="preserve"> Pкис -исполненная сумма  кассовыго плана учреждения за счет средств областного бюджета за отчетный период; </t>
  </si>
  <si>
    <t>Pкпр -  плановая сумма кассового плана на отчетный период</t>
  </si>
  <si>
    <t>Процент документов, прошедших контроль финансового органа в сфере закупок</t>
  </si>
  <si>
    <t>P14 от 50 до 75</t>
  </si>
  <si>
    <t>Административные штрафы за нарушение законодательства в сфере закупок</t>
  </si>
  <si>
    <t>Вз - количество возвращенных документов комитетом финансов ЛО</t>
  </si>
  <si>
    <t xml:space="preserve">Оз - общее количество представленных документов в комитет финансов ЛО </t>
  </si>
  <si>
    <t>P14 = Вз/Оз, где:</t>
  </si>
  <si>
    <t xml:space="preserve"> P15= 1</t>
  </si>
  <si>
    <t>Наличие опубликованного на сайте в сети Интернет bus.gov.ru. отчет об исполнении бюджета учреждения за отчетный период</t>
  </si>
  <si>
    <t xml:space="preserve">Оценивается наличие или отсутствие фактов выявленных нарушений (в том числе при проведении внутриведомственных проверок). </t>
  </si>
  <si>
    <t>Ктп - сумма просроченной кредиторской задолженности ,без учета судебной задолжености  на  отчетную дату</t>
  </si>
  <si>
    <t>P15 = количество штрафов за нарушение законодательства в сфере закупок</t>
  </si>
  <si>
    <t>P15 &gt; 1</t>
  </si>
  <si>
    <t>P5 = Ккр / Слбо x 100%, где:</t>
  </si>
  <si>
    <t>P4 = Pкис / Pкпр x 100%, где:</t>
  </si>
  <si>
    <t>Нормативный показатель Р4, Р5, Р6</t>
  </si>
  <si>
    <t>P3 = Оуточ / Pп x 100%, где:</t>
  </si>
  <si>
    <t>Дпроср - сумма просроченной дебиторской задолженности учреждения по расчетам с дебиторами по данным на отчетную дату</t>
  </si>
  <si>
    <t>Документы и материалы, представленные учреждением в Комитет, необходимых для составления проекта областного бюджета на очередной финансовый год и плановый период ,где Р1=К дней:</t>
  </si>
  <si>
    <t>Р2=П (раз), где П2  - случаи несвоевременного представления предложений (таблиц поправок) при подготовке областного закона "О внесении изменений в областной закон "Об областном бюджете Ленинградской области на текущий год и на плановый период"</t>
  </si>
  <si>
    <t>1 &lt;= P1 &lt; 0</t>
  </si>
  <si>
    <t>P1 &gt;1</t>
  </si>
  <si>
    <t>1 &lt;= P2 &lt; 0</t>
  </si>
  <si>
    <t>Р2&gt;1</t>
  </si>
  <si>
    <t>1 &lt;= P7 &lt; 0</t>
  </si>
  <si>
    <t>P7&gt;1</t>
  </si>
  <si>
    <t>P15 =0</t>
  </si>
  <si>
    <t xml:space="preserve">Оценка качества финансового менеджмента </t>
  </si>
  <si>
    <t xml:space="preserve"> подведомственного Комитету градостроительной политики Ленинградской области</t>
  </si>
  <si>
    <t>(наименование учреждения)</t>
  </si>
  <si>
    <t>Приложение 1</t>
  </si>
  <si>
    <t>N п/п</t>
  </si>
  <si>
    <t xml:space="preserve">Значение показателя </t>
  </si>
  <si>
    <t>Оценка качества планирования бюджета</t>
  </si>
  <si>
    <t>Оценка качества исполнения бюджета в части расходов</t>
  </si>
  <si>
    <t>Оценка управления обязательствами в процессе исполнения бюджета</t>
  </si>
  <si>
    <t>Оценка состояния, ведения учета и отчетности</t>
  </si>
  <si>
    <t>Оценка качества управления активами</t>
  </si>
  <si>
    <t>Оценка качества осуществления закупок товаров, работ и услуг для обеспечения государственных нужд</t>
  </si>
  <si>
    <t>Оценка прозрачности бюджетного процесса</t>
  </si>
  <si>
    <t>Оценка организации системы контроля</t>
  </si>
  <si>
    <t>ИТОГО</t>
  </si>
  <si>
    <t xml:space="preserve">Результаты расчета оценок качества финансового менеджмента </t>
  </si>
  <si>
    <t>(наименование учрежения)</t>
  </si>
  <si>
    <t>(период)</t>
  </si>
  <si>
    <t>Главный специалист-главный бухгалтер</t>
  </si>
  <si>
    <t>(должность)</t>
  </si>
  <si>
    <t>(подпись)</t>
  </si>
  <si>
    <t>(расшифровка подписи)</t>
  </si>
  <si>
    <t>(телефон)</t>
  </si>
  <si>
    <t>(дата)</t>
  </si>
  <si>
    <t>Исполнитель:</t>
  </si>
  <si>
    <t>Приложение 2</t>
  </si>
  <si>
    <t xml:space="preserve">                  к распоряжению Комитета                                                                                          </t>
  </si>
  <si>
    <t>градостроительной политики</t>
  </si>
  <si>
    <t>Ленинградской области</t>
  </si>
  <si>
    <t>Перечень показателей оценки качества финансового менеджмента   подведомственного учреждения</t>
  </si>
  <si>
    <t>Уровень исполнения учреждением кассового прогноза за отчетный период</t>
  </si>
  <si>
    <t>Доля закупок, проведенных конкурентными способами, в общем количестве осуществленных</t>
  </si>
  <si>
    <t>Доля стоимости заключенных государственных контрактов (контрактов у единственного поставщика) в совокупном годовом объеме закупок согласно планам-графикам нарастающим итогом с начала года</t>
  </si>
  <si>
    <t>Учреждение, опубликовавшее на сайте отчет об исполнении бюджета учреждения за отчетный период</t>
  </si>
  <si>
    <t xml:space="preserve">                                                                                                      </t>
  </si>
  <si>
    <t xml:space="preserve">к распоряжению Комитета      </t>
  </si>
  <si>
    <t>Своевременность представленияе учреждением в отчетном году документов и материалов для составления проекта областного бюджета Ленинградской области на очередной финансовый год и плановый период</t>
  </si>
  <si>
    <t xml:space="preserve">Государственное казенное учреждение «Градостроительное развитие территорий Ленинградской области» </t>
  </si>
  <si>
    <t>Ккр - кассовый расход учреждения с начала года;</t>
  </si>
  <si>
    <t>всего</t>
  </si>
  <si>
    <t>в расчет</t>
  </si>
  <si>
    <t>отказано</t>
  </si>
  <si>
    <t>М.А.Теребунская</t>
  </si>
  <si>
    <t>+7(812)5394590</t>
  </si>
  <si>
    <t>от 10.12.2019 года № 382</t>
  </si>
  <si>
    <t>Приложение 3</t>
  </si>
  <si>
    <t>архив</t>
  </si>
  <si>
    <t>отказ</t>
  </si>
  <si>
    <t>всего,шт.</t>
  </si>
  <si>
    <t>в расчет,шт.</t>
  </si>
  <si>
    <t>за 1 квартал 2024 года</t>
  </si>
  <si>
    <t>не включено : тех .ошибка,отложено</t>
  </si>
  <si>
    <t>по просьбе пл.,тех.ошибка,изм КБК,отсут. реквизитов пост.</t>
  </si>
  <si>
    <t>1 квартал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</si>
</sst>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#,##0_ ;\-#,##0\ "/>
    <numFmt numFmtId="165" formatCode="[$-F800]dddd\,\ mmmm\ dd\,\ yyyy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 tint="0.499984740745262"/>
      <name val="Calibri"/>
      <family val="2"/>
      <charset val="204"/>
      <scheme val="minor"/>
    </font>
    <font>
      <sz val="14"/>
      <color theme="1" tint="0.499984740745262"/>
      <name val="Calibri"/>
      <family val="2"/>
      <charset val="204"/>
      <scheme val="minor"/>
    </font>
    <font>
      <b/>
      <sz val="11"/>
      <color theme="1" tint="0.49998474074526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7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0" borderId="0" xfId="0" applyFont="1"/>
    <xf numFmtId="0" fontId="5" fillId="2" borderId="2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64" fontId="8" fillId="3" borderId="22" xfId="1" applyNumberFormat="1" applyFont="1" applyFill="1" applyBorder="1" applyAlignment="1">
      <alignment horizontal="center" vertical="center" wrapText="1"/>
    </xf>
    <xf numFmtId="0" fontId="9" fillId="0" borderId="0" xfId="0" applyFont="1"/>
    <xf numFmtId="164" fontId="8" fillId="3" borderId="37" xfId="1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9" fontId="3" fillId="0" borderId="2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0" fontId="8" fillId="3" borderId="12" xfId="0" applyNumberFormat="1" applyFont="1" applyFill="1" applyBorder="1" applyAlignment="1">
      <alignment horizontal="center" vertical="center" wrapText="1"/>
    </xf>
    <xf numFmtId="10" fontId="5" fillId="2" borderId="2" xfId="0" applyNumberFormat="1" applyFont="1" applyFill="1" applyBorder="1" applyAlignment="1">
      <alignment horizontal="center" vertical="center" wrapText="1"/>
    </xf>
    <xf numFmtId="10" fontId="8" fillId="3" borderId="23" xfId="0" applyNumberFormat="1" applyFont="1" applyFill="1" applyBorder="1" applyAlignment="1">
      <alignment horizontal="center" vertical="center" wrapText="1"/>
    </xf>
    <xf numFmtId="10" fontId="5" fillId="2" borderId="12" xfId="0" applyNumberFormat="1" applyFont="1" applyFill="1" applyBorder="1" applyAlignment="1">
      <alignment horizontal="center" vertical="center" wrapText="1"/>
    </xf>
    <xf numFmtId="10" fontId="5" fillId="2" borderId="12" xfId="2" applyNumberFormat="1" applyFont="1" applyFill="1" applyBorder="1" applyAlignment="1">
      <alignment horizontal="center" vertical="center" wrapText="1"/>
    </xf>
    <xf numFmtId="10" fontId="5" fillId="2" borderId="10" xfId="0" applyNumberFormat="1" applyFont="1" applyFill="1" applyBorder="1" applyAlignment="1">
      <alignment horizontal="center" vertical="center" wrapText="1"/>
    </xf>
    <xf numFmtId="10" fontId="0" fillId="0" borderId="0" xfId="2" applyNumberFormat="1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9" fillId="0" borderId="0" xfId="0" applyNumberFormat="1" applyFont="1"/>
    <xf numFmtId="4" fontId="2" fillId="0" borderId="0" xfId="0" applyNumberFormat="1" applyFont="1"/>
    <xf numFmtId="0" fontId="7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42" xfId="0" applyFont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8" fillId="3" borderId="12" xfId="0" applyFont="1" applyFill="1" applyBorder="1" applyAlignment="1">
      <alignment horizontal="center" vertical="top" wrapText="1"/>
    </xf>
    <xf numFmtId="0" fontId="8" fillId="3" borderId="17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4" fillId="0" borderId="33" xfId="0" applyFont="1" applyBorder="1" applyAlignment="1">
      <alignment horizontal="right" vertical="top" wrapText="1"/>
    </xf>
    <xf numFmtId="0" fontId="3" fillId="0" borderId="33" xfId="0" applyFont="1" applyBorder="1" applyAlignment="1">
      <alignment horizontal="right" vertical="top" wrapText="1"/>
    </xf>
    <xf numFmtId="0" fontId="3" fillId="0" borderId="44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6" fillId="2" borderId="12" xfId="0" applyFont="1" applyFill="1" applyBorder="1" applyAlignment="1">
      <alignment horizontal="right" vertical="top" wrapText="1"/>
    </xf>
    <xf numFmtId="0" fontId="3" fillId="0" borderId="35" xfId="0" applyFont="1" applyBorder="1" applyAlignment="1">
      <alignment horizontal="right" vertical="top" wrapText="1"/>
    </xf>
    <xf numFmtId="0" fontId="3" fillId="0" borderId="17" xfId="0" applyFont="1" applyBorder="1" applyAlignment="1">
      <alignment horizontal="right" vertical="top" wrapText="1"/>
    </xf>
    <xf numFmtId="0" fontId="3" fillId="0" borderId="31" xfId="0" applyFont="1" applyBorder="1" applyAlignment="1">
      <alignment horizontal="right" vertical="top" wrapText="1"/>
    </xf>
    <xf numFmtId="0" fontId="6" fillId="2" borderId="10" xfId="0" applyFont="1" applyFill="1" applyBorder="1" applyAlignment="1">
      <alignment horizontal="right" vertical="top" wrapText="1"/>
    </xf>
    <xf numFmtId="9" fontId="3" fillId="0" borderId="33" xfId="0" applyNumberFormat="1" applyFont="1" applyBorder="1" applyAlignment="1">
      <alignment horizontal="right" vertical="top" wrapText="1"/>
    </xf>
    <xf numFmtId="9" fontId="3" fillId="0" borderId="46" xfId="0" applyNumberFormat="1" applyFont="1" applyBorder="1" applyAlignment="1">
      <alignment horizontal="right" vertical="top" wrapText="1"/>
    </xf>
    <xf numFmtId="0" fontId="0" fillId="0" borderId="0" xfId="0" applyAlignment="1">
      <alignment horizontal="right" vertical="top"/>
    </xf>
    <xf numFmtId="1" fontId="3" fillId="0" borderId="2" xfId="2" applyNumberFormat="1" applyFont="1" applyBorder="1" applyAlignment="1">
      <alignment horizontal="center" vertical="center" wrapText="1"/>
    </xf>
    <xf numFmtId="1" fontId="3" fillId="0" borderId="4" xfId="2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1" fillId="0" borderId="0" xfId="0" applyFont="1"/>
    <xf numFmtId="4" fontId="11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horizontal="right" vertical="center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center" wrapText="1"/>
    </xf>
    <xf numFmtId="0" fontId="12" fillId="0" borderId="49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0" fillId="0" borderId="0" xfId="0" applyAlignment="1">
      <alignment horizontal="right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49" fontId="13" fillId="0" borderId="9" xfId="0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4" fontId="17" fillId="0" borderId="0" xfId="0" applyNumberFormat="1" applyFont="1"/>
    <xf numFmtId="4" fontId="17" fillId="0" borderId="0" xfId="2" applyNumberFormat="1" applyFont="1"/>
    <xf numFmtId="10" fontId="17" fillId="0" borderId="0" xfId="0" applyNumberFormat="1" applyFont="1"/>
    <xf numFmtId="0" fontId="15" fillId="0" borderId="0" xfId="0" applyFont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55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top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7" fillId="0" borderId="2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39" xfId="0" applyFont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left" vertical="center" wrapText="1"/>
    </xf>
    <xf numFmtId="0" fontId="8" fillId="3" borderId="42" xfId="0" applyFont="1" applyFill="1" applyBorder="1" applyAlignment="1">
      <alignment horizontal="left" vertical="top" wrapText="1"/>
    </xf>
    <xf numFmtId="0" fontId="8" fillId="3" borderId="23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24" xfId="0" applyFont="1" applyBorder="1" applyAlignment="1">
      <alignment horizontal="right" vertical="top" wrapText="1"/>
    </xf>
    <xf numFmtId="0" fontId="3" fillId="0" borderId="10" xfId="0" applyFont="1" applyBorder="1" applyAlignment="1">
      <alignment horizontal="right" vertical="top" wrapText="1"/>
    </xf>
    <xf numFmtId="0" fontId="3" fillId="0" borderId="4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7" fillId="0" borderId="5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top" wrapText="1"/>
    </xf>
    <xf numFmtId="0" fontId="17" fillId="0" borderId="0" xfId="0" applyFont="1" applyAlignment="1">
      <alignment horizontal="left" wrapText="1"/>
    </xf>
    <xf numFmtId="0" fontId="5" fillId="2" borderId="3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9" xfId="0" applyBorder="1" applyAlignment="1">
      <alignment horizontal="center" wrapText="1"/>
    </xf>
    <xf numFmtId="0" fontId="12" fillId="0" borderId="49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60"/>
  <sheetViews>
    <sheetView zoomScale="80" zoomScaleNormal="80" workbookViewId="0">
      <pane xSplit="1" ySplit="14" topLeftCell="B45" activePane="bottomRight" state="frozen"/>
      <selection pane="topRight" activeCell="B1" sqref="B1"/>
      <selection pane="bottomLeft" activeCell="A6" sqref="A6"/>
      <selection pane="bottomRight" activeCell="I39" sqref="I39"/>
    </sheetView>
  </sheetViews>
  <sheetFormatPr defaultRowHeight="15" x14ac:dyDescent="0.25"/>
  <cols>
    <col min="2" max="2" width="11.140625" style="1" customWidth="1"/>
    <col min="3" max="3" width="103.85546875" customWidth="1"/>
  </cols>
  <sheetData>
    <row r="1" spans="2:3" ht="33.75" customHeight="1" x14ac:dyDescent="0.25">
      <c r="C1" s="56" t="s">
        <v>166</v>
      </c>
    </row>
    <row r="2" spans="2:3" x14ac:dyDescent="0.25">
      <c r="C2" s="87" t="s">
        <v>189</v>
      </c>
    </row>
    <row r="3" spans="2:3" x14ac:dyDescent="0.25">
      <c r="C3" s="70" t="s">
        <v>190</v>
      </c>
    </row>
    <row r="4" spans="2:3" x14ac:dyDescent="0.25">
      <c r="C4" s="70" t="s">
        <v>191</v>
      </c>
    </row>
    <row r="5" spans="2:3" x14ac:dyDescent="0.25">
      <c r="C5" s="70" t="s">
        <v>207</v>
      </c>
    </row>
    <row r="6" spans="2:3" x14ac:dyDescent="0.25">
      <c r="C6" s="70"/>
    </row>
    <row r="7" spans="2:3" x14ac:dyDescent="0.25">
      <c r="C7" s="70"/>
    </row>
    <row r="9" spans="2:3" ht="43.5" customHeight="1" x14ac:dyDescent="0.25">
      <c r="B9" s="106" t="s">
        <v>192</v>
      </c>
      <c r="C9" s="106"/>
    </row>
    <row r="10" spans="2:3" ht="15.75" thickBot="1" x14ac:dyDescent="0.3"/>
    <row r="11" spans="2:3" s="1" customFormat="1" ht="16.5" thickBot="1" x14ac:dyDescent="0.3">
      <c r="B11" s="88" t="s">
        <v>0</v>
      </c>
      <c r="C11" s="89" t="s">
        <v>1</v>
      </c>
    </row>
    <row r="12" spans="2:3" ht="16.5" thickBot="1" x14ac:dyDescent="0.3">
      <c r="B12" s="90">
        <v>1</v>
      </c>
      <c r="C12" s="91">
        <v>2</v>
      </c>
    </row>
    <row r="13" spans="2:3" s="14" customFormat="1" ht="7.5" customHeight="1" x14ac:dyDescent="0.3">
      <c r="B13" s="107"/>
      <c r="C13" s="109"/>
    </row>
    <row r="14" spans="2:3" s="14" customFormat="1" ht="14.25" customHeight="1" thickBot="1" x14ac:dyDescent="0.35">
      <c r="B14" s="108"/>
      <c r="C14" s="110"/>
    </row>
    <row r="15" spans="2:3" s="8" customFormat="1" ht="15.75" customHeight="1" x14ac:dyDescent="0.25">
      <c r="B15" s="111" t="s">
        <v>6</v>
      </c>
      <c r="C15" s="112"/>
    </row>
    <row r="16" spans="2:3" s="8" customFormat="1" ht="15.75" customHeight="1" x14ac:dyDescent="0.25">
      <c r="B16" s="113"/>
      <c r="C16" s="114"/>
    </row>
    <row r="17" spans="2:3" s="8" customFormat="1" ht="21.75" customHeight="1" x14ac:dyDescent="0.25">
      <c r="B17" s="115" t="s">
        <v>51</v>
      </c>
      <c r="C17" s="117" t="s">
        <v>199</v>
      </c>
    </row>
    <row r="18" spans="2:3" s="8" customFormat="1" ht="18" customHeight="1" x14ac:dyDescent="0.25">
      <c r="B18" s="116"/>
      <c r="C18" s="117"/>
    </row>
    <row r="19" spans="2:3" s="8" customFormat="1" ht="18" customHeight="1" x14ac:dyDescent="0.25">
      <c r="B19" s="116"/>
      <c r="C19" s="117"/>
    </row>
    <row r="20" spans="2:3" s="8" customFormat="1" ht="32.25" customHeight="1" x14ac:dyDescent="0.25">
      <c r="B20" s="118" t="s">
        <v>52</v>
      </c>
      <c r="C20" s="123" t="s">
        <v>46</v>
      </c>
    </row>
    <row r="21" spans="2:3" s="8" customFormat="1" ht="27.75" customHeight="1" x14ac:dyDescent="0.25">
      <c r="B21" s="122"/>
      <c r="C21" s="124"/>
    </row>
    <row r="22" spans="2:3" ht="19.5" customHeight="1" thickBot="1" x14ac:dyDescent="0.3">
      <c r="B22" s="84" t="s">
        <v>53</v>
      </c>
      <c r="C22" s="92" t="s">
        <v>7</v>
      </c>
    </row>
    <row r="23" spans="2:3" s="8" customFormat="1" ht="16.5" customHeight="1" x14ac:dyDescent="0.25">
      <c r="B23" s="111" t="s">
        <v>9</v>
      </c>
      <c r="C23" s="112"/>
    </row>
    <row r="24" spans="2:3" s="8" customFormat="1" ht="15.75" customHeight="1" x14ac:dyDescent="0.25">
      <c r="B24" s="113"/>
      <c r="C24" s="114"/>
    </row>
    <row r="25" spans="2:3" ht="16.5" customHeight="1" x14ac:dyDescent="0.25">
      <c r="B25" s="86" t="s">
        <v>54</v>
      </c>
      <c r="C25" s="93" t="s">
        <v>193</v>
      </c>
    </row>
    <row r="26" spans="2:3" ht="16.5" customHeight="1" x14ac:dyDescent="0.25">
      <c r="B26" s="86" t="s">
        <v>55</v>
      </c>
      <c r="C26" s="93" t="s">
        <v>10</v>
      </c>
    </row>
    <row r="27" spans="2:3" ht="18.75" customHeight="1" x14ac:dyDescent="0.25">
      <c r="B27" s="125" t="s">
        <v>56</v>
      </c>
      <c r="C27" s="123" t="s">
        <v>120</v>
      </c>
    </row>
    <row r="28" spans="2:3" ht="20.25" customHeight="1" thickBot="1" x14ac:dyDescent="0.3">
      <c r="B28" s="126"/>
      <c r="C28" s="124"/>
    </row>
    <row r="29" spans="2:3" s="8" customFormat="1" ht="15.75" customHeight="1" x14ac:dyDescent="0.25">
      <c r="B29" s="111" t="s">
        <v>16</v>
      </c>
      <c r="C29" s="112"/>
    </row>
    <row r="30" spans="2:3" s="8" customFormat="1" ht="15.75" customHeight="1" x14ac:dyDescent="0.25">
      <c r="B30" s="113"/>
      <c r="C30" s="114"/>
    </row>
    <row r="31" spans="2:3" s="8" customFormat="1" ht="53.25" customHeight="1" x14ac:dyDescent="0.25">
      <c r="B31" s="83" t="s">
        <v>57</v>
      </c>
      <c r="C31" s="93" t="s">
        <v>49</v>
      </c>
    </row>
    <row r="32" spans="2:3" ht="23.25" customHeight="1" x14ac:dyDescent="0.25">
      <c r="B32" s="118" t="s">
        <v>58</v>
      </c>
      <c r="C32" s="127" t="s">
        <v>17</v>
      </c>
    </row>
    <row r="33" spans="2:3" ht="18" customHeight="1" x14ac:dyDescent="0.25">
      <c r="B33" s="119"/>
      <c r="C33" s="128"/>
    </row>
    <row r="34" spans="2:3" ht="33" customHeight="1" thickBot="1" x14ac:dyDescent="0.3">
      <c r="B34" s="86" t="s">
        <v>59</v>
      </c>
      <c r="C34" s="93" t="s">
        <v>18</v>
      </c>
    </row>
    <row r="35" spans="2:3" s="8" customFormat="1" ht="16.5" customHeight="1" x14ac:dyDescent="0.25">
      <c r="B35" s="129" t="s">
        <v>19</v>
      </c>
      <c r="C35" s="130"/>
    </row>
    <row r="36" spans="2:3" s="8" customFormat="1" ht="15.75" customHeight="1" x14ac:dyDescent="0.25">
      <c r="B36" s="131"/>
      <c r="C36" s="132"/>
    </row>
    <row r="37" spans="2:3" ht="15.75" customHeight="1" x14ac:dyDescent="0.25">
      <c r="B37" s="118" t="s">
        <v>60</v>
      </c>
      <c r="C37" s="120" t="s">
        <v>20</v>
      </c>
    </row>
    <row r="38" spans="2:3" ht="15" customHeight="1" x14ac:dyDescent="0.25">
      <c r="B38" s="119"/>
      <c r="C38" s="121"/>
    </row>
    <row r="39" spans="2:3" ht="16.5" customHeight="1" x14ac:dyDescent="0.25">
      <c r="B39" s="118" t="s">
        <v>61</v>
      </c>
      <c r="C39" s="120" t="s">
        <v>21</v>
      </c>
    </row>
    <row r="40" spans="2:3" ht="15" customHeight="1" x14ac:dyDescent="0.25">
      <c r="B40" s="119"/>
      <c r="C40" s="121"/>
    </row>
    <row r="41" spans="2:3" ht="15.75" thickBot="1" x14ac:dyDescent="0.3">
      <c r="B41" s="119"/>
      <c r="C41" s="121"/>
    </row>
    <row r="42" spans="2:3" ht="16.5" customHeight="1" x14ac:dyDescent="0.25">
      <c r="B42" s="129" t="s">
        <v>23</v>
      </c>
      <c r="C42" s="130"/>
    </row>
    <row r="43" spans="2:3" ht="15.75" customHeight="1" x14ac:dyDescent="0.25">
      <c r="B43" s="131"/>
      <c r="C43" s="132"/>
    </row>
    <row r="44" spans="2:3" ht="15.75" customHeight="1" x14ac:dyDescent="0.25">
      <c r="B44" s="133" t="s">
        <v>62</v>
      </c>
      <c r="C44" s="134" t="s">
        <v>24</v>
      </c>
    </row>
    <row r="45" spans="2:3" x14ac:dyDescent="0.25">
      <c r="B45" s="133"/>
      <c r="C45" s="134"/>
    </row>
    <row r="46" spans="2:3" ht="15.75" customHeight="1" x14ac:dyDescent="0.25">
      <c r="B46" s="133" t="s">
        <v>63</v>
      </c>
      <c r="C46" s="134" t="s">
        <v>28</v>
      </c>
    </row>
    <row r="47" spans="2:3" ht="15.75" thickBot="1" x14ac:dyDescent="0.3">
      <c r="B47" s="135"/>
      <c r="C47" s="136"/>
    </row>
    <row r="48" spans="2:3" ht="16.5" customHeight="1" x14ac:dyDescent="0.25">
      <c r="B48" s="111" t="s">
        <v>30</v>
      </c>
      <c r="C48" s="112"/>
    </row>
    <row r="49" spans="2:3" ht="15.75" customHeight="1" x14ac:dyDescent="0.25">
      <c r="B49" s="113"/>
      <c r="C49" s="114"/>
    </row>
    <row r="50" spans="2:3" ht="18" customHeight="1" x14ac:dyDescent="0.25">
      <c r="B50" s="133" t="s">
        <v>41</v>
      </c>
      <c r="C50" s="134" t="s">
        <v>194</v>
      </c>
    </row>
    <row r="51" spans="2:3" ht="11.25" customHeight="1" x14ac:dyDescent="0.25">
      <c r="B51" s="133"/>
      <c r="C51" s="134"/>
    </row>
    <row r="52" spans="2:3" ht="21.75" customHeight="1" x14ac:dyDescent="0.25">
      <c r="B52" s="118" t="s">
        <v>64</v>
      </c>
      <c r="C52" s="127" t="s">
        <v>195</v>
      </c>
    </row>
    <row r="53" spans="2:3" ht="21.75" customHeight="1" thickBot="1" x14ac:dyDescent="0.3">
      <c r="B53" s="137"/>
      <c r="C53" s="138"/>
    </row>
    <row r="54" spans="2:3" ht="16.5" customHeight="1" x14ac:dyDescent="0.25">
      <c r="B54" s="139" t="s">
        <v>31</v>
      </c>
      <c r="C54" s="140"/>
    </row>
    <row r="55" spans="2:3" ht="15.75" customHeight="1" x14ac:dyDescent="0.25">
      <c r="B55" s="113"/>
      <c r="C55" s="114"/>
    </row>
    <row r="56" spans="2:3" ht="47.25" customHeight="1" thickBot="1" x14ac:dyDescent="0.3">
      <c r="B56" s="83" t="s">
        <v>65</v>
      </c>
      <c r="C56" s="94" t="s">
        <v>196</v>
      </c>
    </row>
    <row r="57" spans="2:3" ht="16.5" customHeight="1" x14ac:dyDescent="0.25">
      <c r="B57" s="129" t="s">
        <v>33</v>
      </c>
      <c r="C57" s="130"/>
    </row>
    <row r="58" spans="2:3" ht="23.25" customHeight="1" x14ac:dyDescent="0.25">
      <c r="B58" s="131"/>
      <c r="C58" s="132"/>
    </row>
    <row r="59" spans="2:3" ht="72.75" customHeight="1" x14ac:dyDescent="0.25">
      <c r="B59" s="86" t="s">
        <v>66</v>
      </c>
      <c r="C59" s="94" t="s">
        <v>34</v>
      </c>
    </row>
    <row r="60" spans="2:3" ht="51.75" customHeight="1" thickBot="1" x14ac:dyDescent="0.3">
      <c r="B60" s="85" t="s">
        <v>67</v>
      </c>
      <c r="C60" s="95" t="s">
        <v>35</v>
      </c>
    </row>
  </sheetData>
  <mergeCells count="31">
    <mergeCell ref="B57:C58"/>
    <mergeCell ref="B42:C43"/>
    <mergeCell ref="B44:B45"/>
    <mergeCell ref="C44:C45"/>
    <mergeCell ref="B46:B47"/>
    <mergeCell ref="C46:C47"/>
    <mergeCell ref="B48:C49"/>
    <mergeCell ref="B50:B51"/>
    <mergeCell ref="C50:C51"/>
    <mergeCell ref="B52:B53"/>
    <mergeCell ref="C52:C53"/>
    <mergeCell ref="B54:C55"/>
    <mergeCell ref="B39:B41"/>
    <mergeCell ref="C39:C41"/>
    <mergeCell ref="B20:B21"/>
    <mergeCell ref="C20:C21"/>
    <mergeCell ref="B23:C24"/>
    <mergeCell ref="B27:B28"/>
    <mergeCell ref="C27:C28"/>
    <mergeCell ref="B29:C30"/>
    <mergeCell ref="B32:B33"/>
    <mergeCell ref="C32:C33"/>
    <mergeCell ref="B35:C36"/>
    <mergeCell ref="B37:B38"/>
    <mergeCell ref="C37:C38"/>
    <mergeCell ref="B9:C9"/>
    <mergeCell ref="B13:B14"/>
    <mergeCell ref="C13:C14"/>
    <mergeCell ref="B15:C16"/>
    <mergeCell ref="B17:B19"/>
    <mergeCell ref="C17:C19"/>
  </mergeCells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B1:V110"/>
  <sheetViews>
    <sheetView tabSelected="1" zoomScale="80" zoomScaleNormal="80" workbookViewId="0">
      <pane xSplit="1" ySplit="19" topLeftCell="B29" activePane="bottomRight" state="frozen"/>
      <selection pane="topRight" activeCell="B1" sqref="B1"/>
      <selection pane="bottomLeft" activeCell="A6" sqref="A6"/>
      <selection pane="bottomRight" activeCell="S44" sqref="S44"/>
    </sheetView>
  </sheetViews>
  <sheetFormatPr defaultRowHeight="15" x14ac:dyDescent="0.25"/>
  <cols>
    <col min="2" max="2" width="6.85546875" style="1" bestFit="1" customWidth="1"/>
    <col min="3" max="3" width="49.140625" style="17" customWidth="1"/>
    <col min="4" max="4" width="64.140625" style="38" customWidth="1"/>
    <col min="5" max="5" width="39.28515625" style="56" customWidth="1"/>
    <col min="6" max="6" width="20" customWidth="1"/>
    <col min="7" max="7" width="18.5703125" customWidth="1"/>
    <col min="8" max="11" width="9.140625" hidden="1" customWidth="1"/>
    <col min="12" max="12" width="13.140625" style="27" hidden="1" customWidth="1"/>
    <col min="13" max="13" width="16.7109375" style="27" hidden="1" customWidth="1"/>
    <col min="14" max="14" width="13.42578125" hidden="1" customWidth="1"/>
    <col min="15" max="15" width="9.140625" hidden="1" customWidth="1"/>
    <col min="16" max="17" width="0" hidden="1" customWidth="1"/>
    <col min="19" max="19" width="62" customWidth="1"/>
    <col min="20" max="20" width="18.28515625" customWidth="1"/>
    <col min="21" max="21" width="15" customWidth="1"/>
    <col min="22" max="22" width="19.140625" customWidth="1"/>
  </cols>
  <sheetData>
    <row r="1" spans="2:22" s="61" customFormat="1" ht="17.25" x14ac:dyDescent="0.3">
      <c r="B1" s="66"/>
      <c r="C1" s="67"/>
      <c r="D1" s="68"/>
      <c r="E1" s="69"/>
      <c r="G1" s="61" t="s">
        <v>188</v>
      </c>
      <c r="L1" s="62"/>
      <c r="M1" s="62"/>
    </row>
    <row r="2" spans="2:22" s="61" customFormat="1" ht="17.25" x14ac:dyDescent="0.3">
      <c r="B2" s="66"/>
      <c r="C2" s="67"/>
      <c r="D2" t="s">
        <v>197</v>
      </c>
      <c r="E2"/>
      <c r="F2"/>
      <c r="G2" s="70" t="s">
        <v>198</v>
      </c>
      <c r="L2" s="62"/>
      <c r="M2" s="62"/>
    </row>
    <row r="3" spans="2:22" s="61" customFormat="1" ht="17.25" x14ac:dyDescent="0.3">
      <c r="B3" s="66"/>
      <c r="C3" s="67"/>
      <c r="D3" s="68"/>
      <c r="E3" s="69"/>
      <c r="G3" s="70" t="s">
        <v>190</v>
      </c>
      <c r="L3" s="62"/>
      <c r="M3" s="62"/>
    </row>
    <row r="4" spans="2:22" s="61" customFormat="1" ht="17.25" x14ac:dyDescent="0.3">
      <c r="B4" s="66"/>
      <c r="C4" s="67"/>
      <c r="D4" s="68"/>
      <c r="E4" s="69"/>
      <c r="G4" s="70" t="s">
        <v>191</v>
      </c>
      <c r="L4" s="62"/>
      <c r="M4" s="62"/>
    </row>
    <row r="5" spans="2:22" s="61" customFormat="1" ht="17.25" x14ac:dyDescent="0.3">
      <c r="B5" s="66"/>
      <c r="C5" s="67"/>
      <c r="D5" s="68"/>
      <c r="E5" s="69"/>
      <c r="G5" s="70" t="s">
        <v>207</v>
      </c>
      <c r="L5" s="62"/>
      <c r="M5" s="62"/>
    </row>
    <row r="6" spans="2:22" s="61" customFormat="1" ht="17.25" x14ac:dyDescent="0.3">
      <c r="B6" s="66"/>
      <c r="C6" s="67"/>
      <c r="D6" s="68"/>
      <c r="E6" s="69"/>
      <c r="L6" s="62"/>
      <c r="M6" s="62"/>
    </row>
    <row r="7" spans="2:22" s="61" customFormat="1" ht="17.25" x14ac:dyDescent="0.3">
      <c r="B7" s="66"/>
      <c r="C7" s="67"/>
      <c r="D7" s="68"/>
      <c r="E7" s="69"/>
      <c r="L7" s="62"/>
      <c r="M7" s="62"/>
    </row>
    <row r="8" spans="2:22" s="61" customFormat="1" ht="17.25" x14ac:dyDescent="0.3">
      <c r="B8" s="66"/>
      <c r="C8" s="67"/>
      <c r="D8" s="68"/>
      <c r="E8" s="69"/>
      <c r="L8" s="62"/>
      <c r="M8" s="62"/>
    </row>
    <row r="9" spans="2:22" s="61" customFormat="1" ht="17.25" x14ac:dyDescent="0.3">
      <c r="B9" s="66"/>
      <c r="C9" s="67"/>
      <c r="D9" s="68"/>
      <c r="E9" s="69"/>
      <c r="L9" s="62"/>
      <c r="M9" s="62"/>
    </row>
    <row r="10" spans="2:22" s="61" customFormat="1" ht="17.25" x14ac:dyDescent="0.3">
      <c r="B10" s="141" t="s">
        <v>163</v>
      </c>
      <c r="C10" s="141"/>
      <c r="D10" s="141"/>
      <c r="E10" s="141"/>
      <c r="F10" s="141"/>
      <c r="G10" s="141"/>
      <c r="L10" s="62"/>
      <c r="M10" s="62"/>
    </row>
    <row r="11" spans="2:22" s="61" customFormat="1" ht="17.25" x14ac:dyDescent="0.3">
      <c r="B11" s="142" t="s">
        <v>200</v>
      </c>
      <c r="C11" s="142"/>
      <c r="D11" s="142"/>
      <c r="E11" s="142"/>
      <c r="F11" s="142"/>
      <c r="G11" s="142"/>
      <c r="L11" s="62"/>
      <c r="M11" s="62"/>
    </row>
    <row r="12" spans="2:22" s="63" customFormat="1" ht="12" x14ac:dyDescent="0.2">
      <c r="B12" s="143" t="s">
        <v>165</v>
      </c>
      <c r="C12" s="143"/>
      <c r="D12" s="143"/>
      <c r="E12" s="143"/>
      <c r="F12" s="143"/>
      <c r="G12" s="143"/>
      <c r="L12" s="64"/>
      <c r="M12" s="64"/>
    </row>
    <row r="13" spans="2:22" s="61" customFormat="1" ht="27" customHeight="1" x14ac:dyDescent="0.3">
      <c r="B13" s="142" t="s">
        <v>164</v>
      </c>
      <c r="C13" s="142"/>
      <c r="D13" s="142"/>
      <c r="E13" s="142"/>
      <c r="F13" s="142"/>
      <c r="G13" s="142"/>
      <c r="L13" s="62"/>
      <c r="M13" s="62"/>
    </row>
    <row r="14" spans="2:22" s="61" customFormat="1" ht="24.75" customHeight="1" x14ac:dyDescent="0.3">
      <c r="B14" s="142" t="s">
        <v>213</v>
      </c>
      <c r="C14" s="142"/>
      <c r="D14" s="142"/>
      <c r="E14" s="142"/>
      <c r="F14" s="142"/>
      <c r="G14" s="142"/>
      <c r="L14" s="62"/>
      <c r="M14" s="62"/>
    </row>
    <row r="15" spans="2:22" ht="29.25" customHeight="1" thickBot="1" x14ac:dyDescent="0.3"/>
    <row r="16" spans="2:22" s="1" customFormat="1" ht="63.75" thickBot="1" x14ac:dyDescent="0.3">
      <c r="B16" s="12" t="s">
        <v>0</v>
      </c>
      <c r="C16" s="5" t="s">
        <v>1</v>
      </c>
      <c r="D16" s="5" t="s">
        <v>2</v>
      </c>
      <c r="E16" s="5" t="s">
        <v>3</v>
      </c>
      <c r="F16" s="5" t="s">
        <v>4</v>
      </c>
      <c r="G16" s="6" t="s">
        <v>5</v>
      </c>
      <c r="L16" s="28"/>
      <c r="M16" s="28"/>
      <c r="R16" s="99"/>
      <c r="S16" s="99"/>
      <c r="T16" s="99"/>
      <c r="U16" s="99"/>
      <c r="V16" s="99"/>
    </row>
    <row r="17" spans="2:22" ht="16.5" thickBot="1" x14ac:dyDescent="0.3">
      <c r="B17" s="3">
        <v>1</v>
      </c>
      <c r="C17" s="11">
        <v>2</v>
      </c>
      <c r="D17" s="37">
        <v>3</v>
      </c>
      <c r="E17" s="37">
        <v>4</v>
      </c>
      <c r="F17" s="11">
        <v>5</v>
      </c>
      <c r="G17" s="6">
        <v>6</v>
      </c>
      <c r="R17" s="100"/>
      <c r="S17" s="100"/>
      <c r="T17" s="100"/>
      <c r="U17" s="100"/>
      <c r="V17" s="100"/>
    </row>
    <row r="18" spans="2:22" s="14" customFormat="1" ht="18.75" x14ac:dyDescent="0.3">
      <c r="B18" s="152"/>
      <c r="C18" s="154"/>
      <c r="D18" s="156"/>
      <c r="E18" s="40" t="s">
        <v>37</v>
      </c>
      <c r="F18" s="20">
        <f>F20+F36+F59+F69+F79+F86+F100+F104</f>
        <v>0.92</v>
      </c>
      <c r="G18" s="13">
        <f>G20+G36+G59+G69+G79+G86+G100+G104</f>
        <v>84</v>
      </c>
      <c r="L18" s="29"/>
      <c r="M18" s="29"/>
      <c r="R18" s="101"/>
      <c r="S18" s="101"/>
      <c r="T18" s="101"/>
      <c r="U18" s="101"/>
      <c r="V18" s="101"/>
    </row>
    <row r="19" spans="2:22" s="14" customFormat="1" ht="21.75" customHeight="1" thickBot="1" x14ac:dyDescent="0.35">
      <c r="B19" s="153"/>
      <c r="C19" s="155"/>
      <c r="D19" s="157"/>
      <c r="E19" s="41" t="s">
        <v>40</v>
      </c>
      <c r="F19" s="22">
        <f>F21+F37+F60+F70+F80+F87+F101+F105</f>
        <v>1.0000000000000002</v>
      </c>
      <c r="G19" s="15">
        <f>G21+G37+G60+G70+G80+G87+G101+G105</f>
        <v>90</v>
      </c>
      <c r="L19" s="29"/>
      <c r="M19" s="29"/>
      <c r="R19" s="101"/>
      <c r="S19" s="101"/>
      <c r="T19" s="101"/>
      <c r="U19" s="101"/>
      <c r="V19" s="101"/>
    </row>
    <row r="20" spans="2:22" s="8" customFormat="1" ht="15.75" customHeight="1" x14ac:dyDescent="0.25">
      <c r="B20" s="111" t="s">
        <v>6</v>
      </c>
      <c r="C20" s="158"/>
      <c r="D20" s="159"/>
      <c r="E20" s="42" t="s">
        <v>74</v>
      </c>
      <c r="F20" s="23">
        <f>F21/G21*G20</f>
        <v>0.18666666666666668</v>
      </c>
      <c r="G20" s="7">
        <f>G22+G26+G29</f>
        <v>14</v>
      </c>
      <c r="L20" s="30"/>
      <c r="M20" s="30"/>
      <c r="R20" s="102"/>
      <c r="S20" s="102"/>
      <c r="T20" s="102"/>
      <c r="U20" s="102"/>
      <c r="V20" s="102"/>
    </row>
    <row r="21" spans="2:22" s="8" customFormat="1" ht="15.75" customHeight="1" x14ac:dyDescent="0.25">
      <c r="B21" s="113"/>
      <c r="C21" s="160"/>
      <c r="D21" s="161"/>
      <c r="E21" s="43" t="s">
        <v>75</v>
      </c>
      <c r="F21" s="21">
        <v>0.2</v>
      </c>
      <c r="G21" s="10">
        <v>15</v>
      </c>
      <c r="L21" s="30"/>
      <c r="M21" s="30"/>
      <c r="R21" s="102"/>
      <c r="S21" s="102"/>
      <c r="T21" s="102"/>
      <c r="U21" s="102"/>
      <c r="V21" s="102"/>
    </row>
    <row r="22" spans="2:22" s="8" customFormat="1" ht="21.75" customHeight="1" x14ac:dyDescent="0.25">
      <c r="B22" s="115" t="s">
        <v>51</v>
      </c>
      <c r="C22" s="149" t="s">
        <v>44</v>
      </c>
      <c r="D22" s="164" t="s">
        <v>154</v>
      </c>
      <c r="E22" s="165" t="s">
        <v>45</v>
      </c>
      <c r="F22" s="175">
        <v>5</v>
      </c>
      <c r="G22" s="162">
        <v>5</v>
      </c>
      <c r="L22" s="30"/>
      <c r="M22" s="30"/>
      <c r="R22" s="102"/>
      <c r="S22" s="102"/>
      <c r="T22" s="102"/>
      <c r="U22" s="102"/>
      <c r="V22" s="102"/>
    </row>
    <row r="23" spans="2:22" s="8" customFormat="1" ht="18" customHeight="1" x14ac:dyDescent="0.25">
      <c r="B23" s="116"/>
      <c r="C23" s="149"/>
      <c r="D23" s="147"/>
      <c r="E23" s="167"/>
      <c r="F23" s="175"/>
      <c r="G23" s="162"/>
      <c r="L23" s="30"/>
      <c r="M23" s="30"/>
      <c r="R23" s="102"/>
      <c r="S23" s="102"/>
      <c r="T23" s="102"/>
      <c r="U23" s="102"/>
      <c r="V23" s="102"/>
    </row>
    <row r="24" spans="2:22" s="8" customFormat="1" ht="18" customHeight="1" x14ac:dyDescent="0.25">
      <c r="B24" s="116"/>
      <c r="C24" s="149"/>
      <c r="D24" s="147"/>
      <c r="E24" s="44" t="s">
        <v>156</v>
      </c>
      <c r="F24" s="2">
        <v>3</v>
      </c>
      <c r="G24" s="162"/>
      <c r="L24" s="30"/>
      <c r="M24" s="30"/>
      <c r="R24" s="102"/>
      <c r="S24" s="102"/>
      <c r="T24" s="102"/>
      <c r="U24" s="102"/>
      <c r="V24" s="102"/>
    </row>
    <row r="25" spans="2:22" s="8" customFormat="1" ht="24" customHeight="1" x14ac:dyDescent="0.25">
      <c r="B25" s="190"/>
      <c r="C25" s="149"/>
      <c r="D25" s="148"/>
      <c r="E25" s="44" t="s">
        <v>157</v>
      </c>
      <c r="F25" s="2">
        <v>0</v>
      </c>
      <c r="G25" s="162"/>
      <c r="L25" s="30"/>
      <c r="M25" s="30"/>
      <c r="R25" s="102">
        <v>0</v>
      </c>
      <c r="S25" s="102"/>
      <c r="T25" s="102"/>
      <c r="U25" s="102"/>
      <c r="V25" s="102"/>
    </row>
    <row r="26" spans="2:22" s="8" customFormat="1" ht="27.75" customHeight="1" x14ac:dyDescent="0.25">
      <c r="B26" s="118" t="s">
        <v>52</v>
      </c>
      <c r="C26" s="150" t="s">
        <v>46</v>
      </c>
      <c r="D26" s="164" t="s">
        <v>155</v>
      </c>
      <c r="E26" s="44" t="s">
        <v>47</v>
      </c>
      <c r="F26" s="16">
        <v>5</v>
      </c>
      <c r="G26" s="162">
        <v>5</v>
      </c>
      <c r="L26" s="30"/>
      <c r="M26" s="30"/>
      <c r="R26" s="102"/>
      <c r="S26" s="102"/>
      <c r="T26" s="102"/>
      <c r="U26" s="102"/>
      <c r="V26" s="102"/>
    </row>
    <row r="27" spans="2:22" s="8" customFormat="1" ht="27.75" customHeight="1" x14ac:dyDescent="0.25">
      <c r="B27" s="119"/>
      <c r="C27" s="151"/>
      <c r="D27" s="147"/>
      <c r="E27" s="44" t="s">
        <v>158</v>
      </c>
      <c r="F27" s="16">
        <v>3</v>
      </c>
      <c r="G27" s="162"/>
      <c r="L27" s="30"/>
      <c r="M27" s="30"/>
      <c r="R27" s="102"/>
      <c r="S27" s="102"/>
      <c r="T27" s="102"/>
      <c r="U27" s="102"/>
      <c r="V27" s="102"/>
    </row>
    <row r="28" spans="2:22" s="8" customFormat="1" ht="86.25" customHeight="1" x14ac:dyDescent="0.25">
      <c r="B28" s="122"/>
      <c r="C28" s="151"/>
      <c r="D28" s="148"/>
      <c r="E28" s="44" t="s">
        <v>159</v>
      </c>
      <c r="F28" s="16">
        <v>0</v>
      </c>
      <c r="G28" s="162"/>
      <c r="L28" s="30"/>
      <c r="M28" s="30"/>
      <c r="R28" s="102">
        <v>0</v>
      </c>
      <c r="S28" s="102"/>
      <c r="T28" s="102"/>
      <c r="U28" s="102"/>
      <c r="V28" s="102"/>
    </row>
    <row r="29" spans="2:22" ht="15.75" x14ac:dyDescent="0.25">
      <c r="B29" s="203" t="s">
        <v>53</v>
      </c>
      <c r="C29" s="149" t="s">
        <v>7</v>
      </c>
      <c r="D29" s="33" t="s">
        <v>152</v>
      </c>
      <c r="E29" s="45"/>
      <c r="F29" s="18"/>
      <c r="G29" s="144">
        <v>4</v>
      </c>
      <c r="R29" s="100"/>
      <c r="S29" s="100"/>
      <c r="T29" s="100"/>
      <c r="U29" s="100"/>
      <c r="V29" s="100"/>
    </row>
    <row r="30" spans="2:22" ht="31.5" x14ac:dyDescent="0.25">
      <c r="B30" s="203"/>
      <c r="C30" s="149"/>
      <c r="D30" s="34" t="s">
        <v>132</v>
      </c>
      <c r="E30" s="46" t="s">
        <v>68</v>
      </c>
      <c r="F30" s="2">
        <v>5</v>
      </c>
      <c r="G30" s="145"/>
      <c r="L30" s="27">
        <v>2279849.77</v>
      </c>
      <c r="M30" s="27">
        <v>24182775.75</v>
      </c>
      <c r="N30" s="26">
        <f>L30/M30</f>
        <v>9.4275768570528967E-2</v>
      </c>
      <c r="R30" s="100"/>
      <c r="S30" s="100"/>
      <c r="T30" s="100"/>
      <c r="U30" s="100"/>
      <c r="V30" s="100"/>
    </row>
    <row r="31" spans="2:22" ht="15.75" x14ac:dyDescent="0.25">
      <c r="B31" s="203"/>
      <c r="C31" s="149"/>
      <c r="D31" s="147" t="s">
        <v>8</v>
      </c>
      <c r="E31" s="46" t="s">
        <v>69</v>
      </c>
      <c r="F31" s="2">
        <v>4</v>
      </c>
      <c r="G31" s="145"/>
      <c r="R31" s="100"/>
      <c r="S31" s="100"/>
      <c r="T31" s="100"/>
      <c r="U31" s="100"/>
      <c r="V31" s="100"/>
    </row>
    <row r="32" spans="2:22" ht="15.75" x14ac:dyDescent="0.25">
      <c r="B32" s="203"/>
      <c r="C32" s="149"/>
      <c r="D32" s="147"/>
      <c r="E32" s="46" t="s">
        <v>70</v>
      </c>
      <c r="F32" s="2">
        <v>3</v>
      </c>
      <c r="G32" s="145"/>
      <c r="R32" s="100"/>
      <c r="S32" s="100"/>
      <c r="T32" s="100"/>
      <c r="U32" s="100"/>
      <c r="V32" s="100"/>
    </row>
    <row r="33" spans="2:22" ht="15.75" x14ac:dyDescent="0.25">
      <c r="B33" s="203"/>
      <c r="C33" s="149"/>
      <c r="D33" s="147"/>
      <c r="E33" s="46" t="s">
        <v>71</v>
      </c>
      <c r="F33" s="2">
        <v>2</v>
      </c>
      <c r="G33" s="145"/>
      <c r="R33" s="100"/>
      <c r="S33" s="100"/>
      <c r="T33" s="100"/>
      <c r="U33" s="100"/>
      <c r="V33" s="100"/>
    </row>
    <row r="34" spans="2:22" ht="15.75" x14ac:dyDescent="0.25">
      <c r="B34" s="203"/>
      <c r="C34" s="149"/>
      <c r="D34" s="147"/>
      <c r="E34" s="46" t="s">
        <v>72</v>
      </c>
      <c r="F34" s="2">
        <v>1</v>
      </c>
      <c r="G34" s="145"/>
      <c r="R34" s="103">
        <f>S34/S35*100</f>
        <v>2.1274407883893329</v>
      </c>
      <c r="S34" s="103">
        <v>1083570.92</v>
      </c>
      <c r="T34" s="100"/>
      <c r="U34" s="100"/>
      <c r="V34" s="100"/>
    </row>
    <row r="35" spans="2:22" ht="16.5" thickBot="1" x14ac:dyDescent="0.3">
      <c r="B35" s="204"/>
      <c r="C35" s="205"/>
      <c r="D35" s="148"/>
      <c r="E35" s="47" t="s">
        <v>73</v>
      </c>
      <c r="F35" s="19">
        <v>0</v>
      </c>
      <c r="G35" s="146"/>
      <c r="R35" s="100"/>
      <c r="S35" s="103">
        <v>50933070.659999996</v>
      </c>
      <c r="T35" s="100"/>
      <c r="U35" s="100"/>
      <c r="V35" s="100"/>
    </row>
    <row r="36" spans="2:22" s="8" customFormat="1" ht="16.5" customHeight="1" x14ac:dyDescent="0.25">
      <c r="B36" s="111" t="s">
        <v>9</v>
      </c>
      <c r="C36" s="158"/>
      <c r="D36" s="161"/>
      <c r="E36" s="42" t="s">
        <v>76</v>
      </c>
      <c r="F36" s="23">
        <f>F37/G37*G36</f>
        <v>0.13333333333333333</v>
      </c>
      <c r="G36" s="7">
        <f>G38+G45+G48+G51+G54+G56</f>
        <v>10</v>
      </c>
      <c r="L36" s="30"/>
      <c r="M36" s="30"/>
      <c r="R36" s="102"/>
      <c r="S36" s="102"/>
      <c r="T36" s="102"/>
      <c r="U36" s="102"/>
      <c r="V36" s="102"/>
    </row>
    <row r="37" spans="2:22" s="8" customFormat="1" ht="15.75" customHeight="1" x14ac:dyDescent="0.25">
      <c r="B37" s="113"/>
      <c r="C37" s="160"/>
      <c r="D37" s="161"/>
      <c r="E37" s="43" t="s">
        <v>151</v>
      </c>
      <c r="F37" s="21">
        <v>0.2</v>
      </c>
      <c r="G37" s="9">
        <v>15</v>
      </c>
      <c r="L37" s="30"/>
      <c r="M37" s="30"/>
      <c r="R37" s="102"/>
      <c r="S37" s="102"/>
      <c r="T37" s="102"/>
      <c r="U37" s="102"/>
      <c r="V37" s="102"/>
    </row>
    <row r="38" spans="2:22" ht="16.5" customHeight="1" x14ac:dyDescent="0.25">
      <c r="B38" s="125" t="s">
        <v>54</v>
      </c>
      <c r="C38" s="150" t="s">
        <v>134</v>
      </c>
      <c r="D38" s="164" t="s">
        <v>150</v>
      </c>
      <c r="E38" s="46" t="s">
        <v>77</v>
      </c>
      <c r="F38" s="2">
        <v>5</v>
      </c>
      <c r="G38" s="144">
        <v>5</v>
      </c>
      <c r="R38" s="100"/>
      <c r="S38" s="100"/>
      <c r="T38" s="100"/>
      <c r="U38" s="100"/>
      <c r="V38" s="100"/>
    </row>
    <row r="39" spans="2:22" ht="16.5" customHeight="1" x14ac:dyDescent="0.25">
      <c r="B39" s="126"/>
      <c r="C39" s="151"/>
      <c r="D39" s="147"/>
      <c r="E39" s="46" t="s">
        <v>78</v>
      </c>
      <c r="F39" s="2">
        <v>4</v>
      </c>
      <c r="G39" s="145"/>
      <c r="N39" s="26">
        <v>1</v>
      </c>
      <c r="R39" s="100"/>
      <c r="S39" s="100"/>
      <c r="T39" s="100"/>
      <c r="U39" s="100"/>
      <c r="V39" s="100"/>
    </row>
    <row r="40" spans="2:22" ht="36" customHeight="1" x14ac:dyDescent="0.25">
      <c r="B40" s="126"/>
      <c r="C40" s="151"/>
      <c r="D40" s="34" t="s">
        <v>135</v>
      </c>
      <c r="E40" s="46" t="s">
        <v>79</v>
      </c>
      <c r="F40" s="2">
        <v>3</v>
      </c>
      <c r="G40" s="145"/>
      <c r="L40" s="27">
        <v>24182775.75</v>
      </c>
      <c r="M40" s="27">
        <v>10504897.720000001</v>
      </c>
      <c r="N40" s="26">
        <f>M40/L40</f>
        <v>0.43439586210445674</v>
      </c>
      <c r="R40" s="100"/>
      <c r="S40" s="100"/>
      <c r="T40" s="100"/>
      <c r="U40" s="100"/>
      <c r="V40" s="100"/>
    </row>
    <row r="41" spans="2:22" ht="16.5" customHeight="1" x14ac:dyDescent="0.25">
      <c r="B41" s="126"/>
      <c r="C41" s="151"/>
      <c r="D41" s="147" t="s">
        <v>136</v>
      </c>
      <c r="E41" s="46" t="s">
        <v>80</v>
      </c>
      <c r="F41" s="2">
        <v>2</v>
      </c>
      <c r="G41" s="145"/>
      <c r="N41" s="26">
        <f>N39-N40</f>
        <v>0.5656041378955432</v>
      </c>
      <c r="R41" s="100"/>
      <c r="S41" s="100"/>
      <c r="T41" s="100"/>
      <c r="U41" s="100"/>
      <c r="V41" s="100"/>
    </row>
    <row r="42" spans="2:22" ht="16.5" customHeight="1" x14ac:dyDescent="0.25">
      <c r="B42" s="126"/>
      <c r="C42" s="151"/>
      <c r="D42" s="147"/>
      <c r="E42" s="46" t="s">
        <v>81</v>
      </c>
      <c r="F42" s="2">
        <v>1</v>
      </c>
      <c r="G42" s="145"/>
      <c r="R42" s="104">
        <f>S43/S42*100</f>
        <v>100</v>
      </c>
      <c r="S42" s="103">
        <v>8391524.8900000006</v>
      </c>
      <c r="T42" s="100"/>
      <c r="U42" s="100"/>
      <c r="V42" s="100"/>
    </row>
    <row r="43" spans="2:22" ht="16.5" customHeight="1" x14ac:dyDescent="0.25">
      <c r="B43" s="195"/>
      <c r="C43" s="202"/>
      <c r="D43" s="148"/>
      <c r="E43" s="46" t="s">
        <v>82</v>
      </c>
      <c r="F43" s="2">
        <v>0</v>
      </c>
      <c r="G43" s="184"/>
      <c r="R43" s="100"/>
      <c r="S43" s="103">
        <v>8391524.8900000006</v>
      </c>
      <c r="T43" s="100"/>
      <c r="U43" s="100"/>
      <c r="V43" s="100"/>
    </row>
    <row r="44" spans="2:22" ht="18.75" customHeight="1" x14ac:dyDescent="0.25">
      <c r="B44" s="125" t="s">
        <v>55</v>
      </c>
      <c r="C44" s="164" t="s">
        <v>10</v>
      </c>
      <c r="D44" s="34" t="s">
        <v>149</v>
      </c>
      <c r="E44" s="200" t="s">
        <v>12</v>
      </c>
      <c r="F44" s="200"/>
      <c r="G44" s="201"/>
      <c r="R44" s="100"/>
      <c r="S44" s="100"/>
      <c r="T44" s="100"/>
      <c r="U44" s="100"/>
      <c r="V44" s="100"/>
    </row>
    <row r="45" spans="2:22" ht="36.75" customHeight="1" x14ac:dyDescent="0.25">
      <c r="B45" s="126"/>
      <c r="C45" s="147"/>
      <c r="D45" s="34" t="s">
        <v>201</v>
      </c>
      <c r="E45" s="46" t="s">
        <v>83</v>
      </c>
      <c r="F45" s="2">
        <v>5</v>
      </c>
      <c r="G45" s="162">
        <v>0</v>
      </c>
      <c r="R45" s="100"/>
      <c r="S45" s="100"/>
      <c r="T45" s="100"/>
      <c r="U45" s="100"/>
      <c r="V45" s="100"/>
    </row>
    <row r="46" spans="2:22" ht="18.75" customHeight="1" x14ac:dyDescent="0.25">
      <c r="B46" s="126"/>
      <c r="C46" s="147"/>
      <c r="D46" s="147" t="s">
        <v>11</v>
      </c>
      <c r="E46" s="46" t="s">
        <v>84</v>
      </c>
      <c r="F46" s="2">
        <v>0</v>
      </c>
      <c r="G46" s="162"/>
      <c r="R46" s="100"/>
      <c r="S46" s="100"/>
      <c r="T46" s="100"/>
      <c r="U46" s="100"/>
      <c r="V46" s="100"/>
    </row>
    <row r="47" spans="2:22" ht="18.75" customHeight="1" x14ac:dyDescent="0.25">
      <c r="B47" s="126"/>
      <c r="C47" s="147"/>
      <c r="D47" s="147"/>
      <c r="E47" s="200" t="s">
        <v>13</v>
      </c>
      <c r="F47" s="200"/>
      <c r="G47" s="201"/>
      <c r="R47" s="100"/>
      <c r="S47" s="100"/>
      <c r="T47" s="100"/>
      <c r="U47" s="100"/>
      <c r="V47" s="100"/>
    </row>
    <row r="48" spans="2:22" ht="18.75" customHeight="1" x14ac:dyDescent="0.25">
      <c r="B48" s="126"/>
      <c r="C48" s="147"/>
      <c r="D48" s="147"/>
      <c r="E48" s="46" t="s">
        <v>85</v>
      </c>
      <c r="F48" s="2">
        <v>5</v>
      </c>
      <c r="G48" s="162"/>
      <c r="R48" s="100"/>
      <c r="S48" s="100"/>
      <c r="T48" s="100"/>
      <c r="U48" s="100"/>
      <c r="V48" s="100"/>
    </row>
    <row r="49" spans="2:22" ht="18.75" customHeight="1" x14ac:dyDescent="0.25">
      <c r="B49" s="126"/>
      <c r="C49" s="147"/>
      <c r="D49" s="147"/>
      <c r="E49" s="46" t="s">
        <v>130</v>
      </c>
      <c r="F49" s="2">
        <v>0</v>
      </c>
      <c r="G49" s="162"/>
      <c r="R49" s="103">
        <f>S49/S50*100</f>
        <v>16.475591950889854</v>
      </c>
      <c r="S49" s="103">
        <v>8391524.8900000006</v>
      </c>
      <c r="T49" s="100"/>
      <c r="U49" s="100"/>
      <c r="V49" s="100"/>
    </row>
    <row r="50" spans="2:22" ht="18.75" customHeight="1" x14ac:dyDescent="0.25">
      <c r="B50" s="126"/>
      <c r="C50" s="147"/>
      <c r="D50" s="147"/>
      <c r="E50" s="200" t="s">
        <v>14</v>
      </c>
      <c r="F50" s="200"/>
      <c r="G50" s="201"/>
      <c r="R50" s="100"/>
      <c r="S50" s="103">
        <v>50933070.659999996</v>
      </c>
      <c r="T50" s="100"/>
      <c r="U50" s="100"/>
      <c r="V50" s="100"/>
    </row>
    <row r="51" spans="2:22" ht="18.75" customHeight="1" x14ac:dyDescent="0.25">
      <c r="B51" s="126"/>
      <c r="C51" s="147"/>
      <c r="D51" s="147"/>
      <c r="E51" s="46" t="s">
        <v>86</v>
      </c>
      <c r="F51" s="2">
        <v>5</v>
      </c>
      <c r="G51" s="162"/>
      <c r="R51" s="100"/>
      <c r="S51" s="100"/>
      <c r="T51" s="100"/>
      <c r="U51" s="100"/>
      <c r="V51" s="100"/>
    </row>
    <row r="52" spans="2:22" ht="18.75" customHeight="1" x14ac:dyDescent="0.25">
      <c r="B52" s="126"/>
      <c r="C52" s="147"/>
      <c r="D52" s="147"/>
      <c r="E52" s="46" t="s">
        <v>131</v>
      </c>
      <c r="F52" s="2">
        <v>0</v>
      </c>
      <c r="G52" s="162"/>
      <c r="R52" s="100"/>
      <c r="S52" s="100"/>
      <c r="T52" s="100"/>
      <c r="U52" s="100"/>
      <c r="V52" s="100"/>
    </row>
    <row r="53" spans="2:22" ht="18.75" customHeight="1" x14ac:dyDescent="0.25">
      <c r="B53" s="126"/>
      <c r="C53" s="147"/>
      <c r="D53" s="147"/>
      <c r="E53" s="200" t="s">
        <v>15</v>
      </c>
      <c r="F53" s="200"/>
      <c r="G53" s="201"/>
      <c r="R53" s="100"/>
      <c r="S53" s="100"/>
      <c r="T53" s="100"/>
      <c r="U53" s="100"/>
      <c r="V53" s="100"/>
    </row>
    <row r="54" spans="2:22" ht="23.25" customHeight="1" x14ac:dyDescent="0.25">
      <c r="B54" s="126"/>
      <c r="C54" s="147"/>
      <c r="D54" s="147"/>
      <c r="E54" s="48" t="s">
        <v>87</v>
      </c>
      <c r="F54" s="2">
        <v>5</v>
      </c>
      <c r="G54" s="162"/>
      <c r="R54" s="100"/>
      <c r="S54" s="100"/>
      <c r="T54" s="100"/>
      <c r="U54" s="100"/>
      <c r="V54" s="100"/>
    </row>
    <row r="55" spans="2:22" ht="18.75" customHeight="1" x14ac:dyDescent="0.25">
      <c r="B55" s="195"/>
      <c r="C55" s="148"/>
      <c r="D55" s="148"/>
      <c r="E55" s="44" t="s">
        <v>88</v>
      </c>
      <c r="F55" s="2">
        <v>0</v>
      </c>
      <c r="G55" s="162"/>
      <c r="R55" s="100"/>
      <c r="S55" s="100"/>
      <c r="T55" s="100"/>
      <c r="U55" s="100"/>
      <c r="V55" s="100"/>
    </row>
    <row r="56" spans="2:22" ht="18.75" customHeight="1" x14ac:dyDescent="0.25">
      <c r="B56" s="125" t="s">
        <v>56</v>
      </c>
      <c r="C56" s="164" t="s">
        <v>120</v>
      </c>
      <c r="D56" s="33" t="s">
        <v>91</v>
      </c>
      <c r="E56" s="46" t="s">
        <v>89</v>
      </c>
      <c r="F56" s="2">
        <v>5</v>
      </c>
      <c r="G56" s="144">
        <v>5</v>
      </c>
      <c r="R56" s="100">
        <v>95</v>
      </c>
      <c r="S56" s="100" t="s">
        <v>211</v>
      </c>
      <c r="T56" s="100"/>
      <c r="U56" s="100"/>
      <c r="V56" s="100"/>
    </row>
    <row r="57" spans="2:22" ht="42" customHeight="1" x14ac:dyDescent="0.25">
      <c r="B57" s="126"/>
      <c r="C57" s="147"/>
      <c r="D57" s="34" t="s">
        <v>121</v>
      </c>
      <c r="E57" s="46" t="s">
        <v>119</v>
      </c>
      <c r="F57" s="2">
        <v>3</v>
      </c>
      <c r="G57" s="145"/>
      <c r="R57" s="100">
        <v>1</v>
      </c>
      <c r="S57" s="196" t="s">
        <v>214</v>
      </c>
      <c r="T57" s="196"/>
      <c r="U57" s="196"/>
      <c r="V57" s="196"/>
    </row>
    <row r="58" spans="2:22" ht="46.5" customHeight="1" thickBot="1" x14ac:dyDescent="0.3">
      <c r="B58" s="191"/>
      <c r="C58" s="189"/>
      <c r="D58" s="35" t="s">
        <v>48</v>
      </c>
      <c r="E58" s="46" t="s">
        <v>90</v>
      </c>
      <c r="F58" s="4">
        <v>0</v>
      </c>
      <c r="G58" s="146"/>
      <c r="H58">
        <v>16</v>
      </c>
      <c r="I58">
        <v>503</v>
      </c>
      <c r="J58">
        <v>3.18</v>
      </c>
      <c r="R58" s="100">
        <f>R56-R57</f>
        <v>94</v>
      </c>
      <c r="S58" s="100" t="s">
        <v>212</v>
      </c>
      <c r="T58" s="103">
        <f>V58/R58*100</f>
        <v>1.0638297872340425</v>
      </c>
      <c r="U58" s="100" t="s">
        <v>204</v>
      </c>
      <c r="V58" s="100">
        <v>1</v>
      </c>
    </row>
    <row r="59" spans="2:22" s="8" customFormat="1" ht="15.75" customHeight="1" x14ac:dyDescent="0.25">
      <c r="B59" s="111" t="s">
        <v>16</v>
      </c>
      <c r="C59" s="158"/>
      <c r="D59" s="161"/>
      <c r="E59" s="49" t="s">
        <v>100</v>
      </c>
      <c r="F59" s="23">
        <f>F60/G60*G59</f>
        <v>0.2</v>
      </c>
      <c r="G59" s="7">
        <f>G61+G64+G67</f>
        <v>15</v>
      </c>
      <c r="L59" s="30"/>
      <c r="M59" s="30"/>
      <c r="R59" s="102"/>
      <c r="S59" s="102"/>
      <c r="T59" s="102"/>
      <c r="U59" s="102"/>
      <c r="V59" s="102"/>
    </row>
    <row r="60" spans="2:22" s="8" customFormat="1" ht="15.75" customHeight="1" x14ac:dyDescent="0.25">
      <c r="B60" s="113"/>
      <c r="C60" s="160"/>
      <c r="D60" s="161"/>
      <c r="E60" s="43" t="s">
        <v>101</v>
      </c>
      <c r="F60" s="21">
        <v>0.2</v>
      </c>
      <c r="G60" s="10">
        <v>15</v>
      </c>
      <c r="L60" s="30"/>
      <c r="M60" s="30"/>
      <c r="R60" s="102"/>
      <c r="S60" s="102"/>
      <c r="T60" s="102"/>
      <c r="U60" s="102"/>
      <c r="V60" s="102"/>
    </row>
    <row r="61" spans="2:22" s="8" customFormat="1" ht="53.25" customHeight="1" x14ac:dyDescent="0.25">
      <c r="B61" s="118" t="s">
        <v>57</v>
      </c>
      <c r="C61" s="150" t="s">
        <v>49</v>
      </c>
      <c r="D61" s="33" t="s">
        <v>92</v>
      </c>
      <c r="E61" s="48" t="s">
        <v>93</v>
      </c>
      <c r="F61" s="2">
        <v>5</v>
      </c>
      <c r="G61" s="144">
        <v>5</v>
      </c>
      <c r="L61" s="30"/>
      <c r="M61" s="30"/>
      <c r="R61" s="102"/>
      <c r="S61" s="102"/>
      <c r="T61" s="102"/>
      <c r="U61" s="102"/>
      <c r="V61" s="102"/>
    </row>
    <row r="62" spans="2:22" s="8" customFormat="1" ht="53.25" customHeight="1" x14ac:dyDescent="0.25">
      <c r="B62" s="119"/>
      <c r="C62" s="151"/>
      <c r="D62" s="34"/>
      <c r="E62" s="48" t="s">
        <v>160</v>
      </c>
      <c r="F62" s="2">
        <v>3</v>
      </c>
      <c r="G62" s="145"/>
      <c r="L62" s="30"/>
      <c r="M62" s="30"/>
      <c r="R62" s="102"/>
      <c r="S62" s="102"/>
      <c r="T62" s="102"/>
      <c r="U62" s="102"/>
      <c r="V62" s="102"/>
    </row>
    <row r="63" spans="2:22" s="8" customFormat="1" ht="41.25" customHeight="1" thickBot="1" x14ac:dyDescent="0.3">
      <c r="B63" s="119"/>
      <c r="C63" s="182"/>
      <c r="D63" s="36" t="s">
        <v>50</v>
      </c>
      <c r="E63" s="48" t="s">
        <v>161</v>
      </c>
      <c r="F63" s="2">
        <v>0</v>
      </c>
      <c r="G63" s="184"/>
      <c r="L63" s="30"/>
      <c r="M63" s="30"/>
      <c r="R63" s="102">
        <v>0</v>
      </c>
      <c r="S63" s="102"/>
      <c r="T63" s="102"/>
      <c r="U63" s="102"/>
      <c r="V63" s="102"/>
    </row>
    <row r="64" spans="2:22" ht="23.25" customHeight="1" x14ac:dyDescent="0.25">
      <c r="B64" s="118" t="s">
        <v>58</v>
      </c>
      <c r="C64" s="192" t="s">
        <v>17</v>
      </c>
      <c r="D64" s="33" t="s">
        <v>94</v>
      </c>
      <c r="E64" s="174" t="s">
        <v>96</v>
      </c>
      <c r="F64" s="175">
        <v>5</v>
      </c>
      <c r="G64" s="162">
        <v>5</v>
      </c>
      <c r="R64" s="100"/>
      <c r="S64" s="100"/>
      <c r="T64" s="100"/>
      <c r="U64" s="100"/>
      <c r="V64" s="100"/>
    </row>
    <row r="65" spans="2:22" ht="18" customHeight="1" x14ac:dyDescent="0.25">
      <c r="B65" s="119"/>
      <c r="C65" s="193"/>
      <c r="D65" s="147" t="s">
        <v>153</v>
      </c>
      <c r="E65" s="174"/>
      <c r="F65" s="175"/>
      <c r="G65" s="162"/>
      <c r="R65" s="100"/>
      <c r="S65" s="100"/>
      <c r="T65" s="100"/>
      <c r="U65" s="100"/>
      <c r="V65" s="100"/>
    </row>
    <row r="66" spans="2:22" ht="33" customHeight="1" x14ac:dyDescent="0.25">
      <c r="B66" s="122"/>
      <c r="C66" s="194"/>
      <c r="D66" s="147"/>
      <c r="E66" s="44" t="s">
        <v>97</v>
      </c>
      <c r="F66" s="2">
        <v>0</v>
      </c>
      <c r="G66" s="162"/>
      <c r="R66" s="100">
        <v>0</v>
      </c>
      <c r="S66" s="100"/>
      <c r="T66" s="100"/>
      <c r="U66" s="100"/>
      <c r="V66" s="100"/>
    </row>
    <row r="67" spans="2:22" ht="33" customHeight="1" x14ac:dyDescent="0.25">
      <c r="B67" s="125" t="s">
        <v>59</v>
      </c>
      <c r="C67" s="150" t="s">
        <v>18</v>
      </c>
      <c r="D67" s="33" t="s">
        <v>95</v>
      </c>
      <c r="E67" s="50" t="s">
        <v>98</v>
      </c>
      <c r="F67" s="32">
        <v>5</v>
      </c>
      <c r="G67" s="145">
        <v>5</v>
      </c>
      <c r="R67" s="100"/>
      <c r="S67" s="100"/>
      <c r="T67" s="100"/>
      <c r="U67" s="100"/>
      <c r="V67" s="100"/>
    </row>
    <row r="68" spans="2:22" ht="54.75" customHeight="1" thickBot="1" x14ac:dyDescent="0.3">
      <c r="B68" s="191"/>
      <c r="C68" s="182"/>
      <c r="D68" s="36" t="s">
        <v>146</v>
      </c>
      <c r="E68" s="47" t="s">
        <v>99</v>
      </c>
      <c r="F68" s="19">
        <v>0</v>
      </c>
      <c r="G68" s="146"/>
      <c r="R68" s="100">
        <v>0</v>
      </c>
      <c r="S68" s="100"/>
      <c r="T68" s="100"/>
      <c r="U68" s="100"/>
      <c r="V68" s="100"/>
    </row>
    <row r="69" spans="2:22" s="8" customFormat="1" ht="16.5" customHeight="1" x14ac:dyDescent="0.25">
      <c r="B69" s="129" t="s">
        <v>19</v>
      </c>
      <c r="C69" s="176"/>
      <c r="D69" s="177"/>
      <c r="E69" s="49" t="s">
        <v>39</v>
      </c>
      <c r="F69" s="24">
        <f>F70/G70*G69</f>
        <v>0.1</v>
      </c>
      <c r="G69" s="7">
        <f>G71+G75</f>
        <v>10</v>
      </c>
      <c r="L69" s="30"/>
      <c r="M69" s="30"/>
      <c r="R69" s="102"/>
      <c r="S69" s="102"/>
      <c r="T69" s="102"/>
      <c r="U69" s="102"/>
      <c r="V69" s="102"/>
    </row>
    <row r="70" spans="2:22" s="8" customFormat="1" ht="15.75" customHeight="1" x14ac:dyDescent="0.25">
      <c r="B70" s="131"/>
      <c r="C70" s="178"/>
      <c r="D70" s="178"/>
      <c r="E70" s="43" t="s">
        <v>38</v>
      </c>
      <c r="F70" s="21">
        <v>0.1</v>
      </c>
      <c r="G70" s="10">
        <v>10</v>
      </c>
      <c r="L70" s="30"/>
      <c r="M70" s="30"/>
      <c r="R70" s="102"/>
      <c r="S70" s="102"/>
      <c r="T70" s="102"/>
      <c r="U70" s="102"/>
      <c r="V70" s="102"/>
    </row>
    <row r="71" spans="2:22" ht="15.75" customHeight="1" x14ac:dyDescent="0.25">
      <c r="B71" s="118" t="s">
        <v>60</v>
      </c>
      <c r="C71" s="179" t="s">
        <v>20</v>
      </c>
      <c r="D71" s="39" t="s">
        <v>110</v>
      </c>
      <c r="E71" s="165" t="s">
        <v>102</v>
      </c>
      <c r="F71" s="175">
        <v>5</v>
      </c>
      <c r="G71" s="162">
        <v>5</v>
      </c>
      <c r="R71" s="100"/>
      <c r="S71" s="100"/>
      <c r="T71" s="100"/>
      <c r="U71" s="100"/>
      <c r="V71" s="100"/>
    </row>
    <row r="72" spans="2:22" ht="15" customHeight="1" x14ac:dyDescent="0.25">
      <c r="B72" s="119"/>
      <c r="C72" s="180"/>
      <c r="D72" s="186" t="s">
        <v>133</v>
      </c>
      <c r="E72" s="167"/>
      <c r="F72" s="175"/>
      <c r="G72" s="162"/>
      <c r="R72" s="100"/>
      <c r="S72" s="100"/>
      <c r="T72" s="100"/>
      <c r="U72" s="100"/>
      <c r="V72" s="100"/>
    </row>
    <row r="73" spans="2:22" ht="15.75" x14ac:dyDescent="0.25">
      <c r="B73" s="119"/>
      <c r="C73" s="180"/>
      <c r="D73" s="186"/>
      <c r="E73" s="44" t="s">
        <v>103</v>
      </c>
      <c r="F73" s="2">
        <v>3</v>
      </c>
      <c r="G73" s="162"/>
      <c r="R73" s="100"/>
      <c r="S73" s="100"/>
      <c r="T73" s="100"/>
      <c r="U73" s="100"/>
      <c r="V73" s="100"/>
    </row>
    <row r="74" spans="2:22" ht="15.75" x14ac:dyDescent="0.25">
      <c r="B74" s="122"/>
      <c r="C74" s="181"/>
      <c r="D74" s="186"/>
      <c r="E74" s="44" t="s">
        <v>104</v>
      </c>
      <c r="F74" s="2">
        <v>0</v>
      </c>
      <c r="G74" s="162"/>
      <c r="R74" s="100">
        <v>0</v>
      </c>
      <c r="S74" s="100"/>
      <c r="T74" s="100"/>
      <c r="U74" s="100"/>
      <c r="V74" s="100"/>
    </row>
    <row r="75" spans="2:22" ht="16.5" customHeight="1" x14ac:dyDescent="0.25">
      <c r="B75" s="118" t="s">
        <v>61</v>
      </c>
      <c r="C75" s="179" t="s">
        <v>21</v>
      </c>
      <c r="D75" s="39" t="s">
        <v>111</v>
      </c>
      <c r="E75" s="167" t="s">
        <v>105</v>
      </c>
      <c r="F75" s="173">
        <v>5</v>
      </c>
      <c r="G75" s="184">
        <v>5</v>
      </c>
      <c r="R75" s="100"/>
      <c r="S75" s="100"/>
      <c r="T75" s="100"/>
      <c r="U75" s="100"/>
      <c r="V75" s="100"/>
    </row>
    <row r="76" spans="2:22" ht="15" customHeight="1" x14ac:dyDescent="0.25">
      <c r="B76" s="119"/>
      <c r="C76" s="180"/>
      <c r="D76" s="186" t="s">
        <v>22</v>
      </c>
      <c r="E76" s="174"/>
      <c r="F76" s="175"/>
      <c r="G76" s="162"/>
      <c r="R76" s="100"/>
      <c r="S76" s="100"/>
      <c r="T76" s="100"/>
      <c r="U76" s="100"/>
      <c r="V76" s="100"/>
    </row>
    <row r="77" spans="2:22" ht="15.75" x14ac:dyDescent="0.25">
      <c r="B77" s="119"/>
      <c r="C77" s="180"/>
      <c r="D77" s="186"/>
      <c r="E77" s="44" t="s">
        <v>106</v>
      </c>
      <c r="F77" s="2">
        <v>3</v>
      </c>
      <c r="G77" s="162"/>
      <c r="R77" s="100"/>
      <c r="S77" s="100"/>
      <c r="T77" s="100"/>
      <c r="U77" s="100"/>
      <c r="V77" s="100"/>
    </row>
    <row r="78" spans="2:22" ht="16.5" thickBot="1" x14ac:dyDescent="0.3">
      <c r="B78" s="137"/>
      <c r="C78" s="183"/>
      <c r="D78" s="187"/>
      <c r="E78" s="51" t="s">
        <v>107</v>
      </c>
      <c r="F78" s="19">
        <v>0</v>
      </c>
      <c r="G78" s="185"/>
      <c r="R78" s="100">
        <v>0</v>
      </c>
      <c r="S78" s="100"/>
      <c r="T78" s="100"/>
      <c r="U78" s="100"/>
      <c r="V78" s="100"/>
    </row>
    <row r="79" spans="2:22" ht="16.5" customHeight="1" x14ac:dyDescent="0.25">
      <c r="B79" s="129" t="s">
        <v>23</v>
      </c>
      <c r="C79" s="176"/>
      <c r="D79" s="176"/>
      <c r="E79" s="42" t="s">
        <v>108</v>
      </c>
      <c r="F79" s="24">
        <f>F80/G80*G79</f>
        <v>0.05</v>
      </c>
      <c r="G79" s="7">
        <f>G81+G83</f>
        <v>10</v>
      </c>
      <c r="R79" s="100"/>
      <c r="S79" s="100"/>
      <c r="T79" s="100"/>
      <c r="U79" s="100"/>
      <c r="V79" s="100"/>
    </row>
    <row r="80" spans="2:22" ht="15.75" customHeight="1" x14ac:dyDescent="0.25">
      <c r="B80" s="131"/>
      <c r="C80" s="178"/>
      <c r="D80" s="178"/>
      <c r="E80" s="43" t="s">
        <v>109</v>
      </c>
      <c r="F80" s="21">
        <v>0.05</v>
      </c>
      <c r="G80" s="10">
        <v>10</v>
      </c>
      <c r="R80" s="100"/>
      <c r="S80" s="100"/>
      <c r="T80" s="100"/>
      <c r="U80" s="100"/>
      <c r="V80" s="100"/>
    </row>
    <row r="81" spans="2:22" ht="15.75" x14ac:dyDescent="0.25">
      <c r="B81" s="133" t="s">
        <v>62</v>
      </c>
      <c r="C81" s="198" t="s">
        <v>24</v>
      </c>
      <c r="D81" s="186" t="s">
        <v>25</v>
      </c>
      <c r="E81" s="44" t="s">
        <v>26</v>
      </c>
      <c r="F81" s="2">
        <v>5</v>
      </c>
      <c r="G81" s="162">
        <v>5</v>
      </c>
      <c r="R81" s="100"/>
      <c r="S81" s="100"/>
      <c r="T81" s="100"/>
      <c r="U81" s="100"/>
      <c r="V81" s="100"/>
    </row>
    <row r="82" spans="2:22" ht="39" customHeight="1" x14ac:dyDescent="0.25">
      <c r="B82" s="133"/>
      <c r="C82" s="198"/>
      <c r="D82" s="186"/>
      <c r="E82" s="44" t="s">
        <v>27</v>
      </c>
      <c r="F82" s="2">
        <v>0</v>
      </c>
      <c r="G82" s="162"/>
      <c r="R82" s="100">
        <v>5</v>
      </c>
      <c r="S82" s="100"/>
      <c r="T82" s="100"/>
      <c r="U82" s="100"/>
      <c r="V82" s="100"/>
    </row>
    <row r="83" spans="2:22" ht="48.75" customHeight="1" x14ac:dyDescent="0.25">
      <c r="B83" s="118" t="s">
        <v>63</v>
      </c>
      <c r="C83" s="179" t="s">
        <v>28</v>
      </c>
      <c r="D83" s="164" t="s">
        <v>29</v>
      </c>
      <c r="E83" s="44" t="s">
        <v>125</v>
      </c>
      <c r="F83" s="2">
        <v>5</v>
      </c>
      <c r="G83" s="31">
        <v>5</v>
      </c>
      <c r="R83" s="100">
        <v>0</v>
      </c>
      <c r="S83" s="100"/>
      <c r="T83" s="100"/>
      <c r="U83" s="100"/>
      <c r="V83" s="100"/>
    </row>
    <row r="84" spans="2:22" ht="47.25" x14ac:dyDescent="0.25">
      <c r="B84" s="119"/>
      <c r="C84" s="180"/>
      <c r="D84" s="147"/>
      <c r="E84" s="44" t="s">
        <v>124</v>
      </c>
      <c r="F84" s="2">
        <v>3</v>
      </c>
      <c r="G84" s="31"/>
      <c r="R84" s="100"/>
      <c r="S84" s="100"/>
      <c r="T84" s="100"/>
      <c r="U84" s="100"/>
      <c r="V84" s="100"/>
    </row>
    <row r="85" spans="2:22" ht="57.75" customHeight="1" thickBot="1" x14ac:dyDescent="0.3">
      <c r="B85" s="119"/>
      <c r="C85" s="180"/>
      <c r="D85" s="189"/>
      <c r="E85" s="44" t="s">
        <v>126</v>
      </c>
      <c r="F85" s="2">
        <v>0</v>
      </c>
      <c r="G85" s="31"/>
      <c r="R85" s="100"/>
      <c r="S85" s="100"/>
      <c r="T85" s="100"/>
      <c r="U85" s="100"/>
      <c r="V85" s="100"/>
    </row>
    <row r="86" spans="2:22" ht="16.5" customHeight="1" x14ac:dyDescent="0.25">
      <c r="B86" s="111" t="s">
        <v>30</v>
      </c>
      <c r="C86" s="158"/>
      <c r="D86" s="159"/>
      <c r="E86" s="42" t="s">
        <v>112</v>
      </c>
      <c r="F86" s="24">
        <f>F87/G87*G86</f>
        <v>0.1</v>
      </c>
      <c r="G86" s="7">
        <f>G88+G97</f>
        <v>10</v>
      </c>
      <c r="R86" s="100"/>
      <c r="S86" s="100"/>
      <c r="T86" s="100"/>
      <c r="U86" s="100"/>
      <c r="V86" s="100"/>
    </row>
    <row r="87" spans="2:22" ht="15.75" customHeight="1" x14ac:dyDescent="0.25">
      <c r="B87" s="113"/>
      <c r="C87" s="160"/>
      <c r="D87" s="197"/>
      <c r="E87" s="43" t="s">
        <v>113</v>
      </c>
      <c r="F87" s="21">
        <v>0.1</v>
      </c>
      <c r="G87" s="10">
        <v>10</v>
      </c>
      <c r="R87" s="100"/>
      <c r="S87" s="100"/>
      <c r="T87" s="100"/>
      <c r="U87" s="100"/>
      <c r="V87" s="100"/>
    </row>
    <row r="88" spans="2:22" ht="18" customHeight="1" x14ac:dyDescent="0.25">
      <c r="B88" s="118" t="s">
        <v>41</v>
      </c>
      <c r="C88" s="179" t="s">
        <v>137</v>
      </c>
      <c r="D88" s="164" t="s">
        <v>142</v>
      </c>
      <c r="E88" s="165" t="s">
        <v>129</v>
      </c>
      <c r="F88" s="168">
        <v>5</v>
      </c>
      <c r="G88" s="144">
        <v>5</v>
      </c>
      <c r="R88" s="100"/>
      <c r="S88" s="100"/>
      <c r="T88" s="100"/>
      <c r="U88" s="100"/>
      <c r="V88" s="100"/>
    </row>
    <row r="89" spans="2:22" ht="11.25" customHeight="1" x14ac:dyDescent="0.25">
      <c r="B89" s="119"/>
      <c r="C89" s="180"/>
      <c r="D89" s="147"/>
      <c r="E89" s="166"/>
      <c r="F89" s="169"/>
      <c r="G89" s="145"/>
      <c r="R89" s="100"/>
      <c r="S89" s="100"/>
      <c r="T89" s="100"/>
      <c r="U89" s="100"/>
      <c r="V89" s="100"/>
    </row>
    <row r="90" spans="2:22" ht="18" hidden="1" customHeight="1" x14ac:dyDescent="0.25">
      <c r="B90" s="119"/>
      <c r="C90" s="180"/>
      <c r="D90" s="34"/>
      <c r="E90" s="167"/>
      <c r="F90" s="170"/>
      <c r="G90" s="145"/>
      <c r="R90" s="100"/>
      <c r="S90" s="100"/>
      <c r="T90" s="100"/>
      <c r="U90" s="100"/>
      <c r="V90" s="100"/>
    </row>
    <row r="91" spans="2:22" ht="18" customHeight="1" x14ac:dyDescent="0.25">
      <c r="B91" s="119"/>
      <c r="C91" s="180"/>
      <c r="D91" s="147" t="s">
        <v>140</v>
      </c>
      <c r="E91" s="46" t="s">
        <v>138</v>
      </c>
      <c r="F91" s="2">
        <v>3</v>
      </c>
      <c r="G91" s="145"/>
      <c r="R91" s="100"/>
      <c r="S91" s="100"/>
      <c r="T91" s="100"/>
      <c r="U91" s="100"/>
      <c r="V91" s="100"/>
    </row>
    <row r="92" spans="2:22" ht="18" customHeight="1" x14ac:dyDescent="0.25">
      <c r="B92" s="119"/>
      <c r="C92" s="180"/>
      <c r="D92" s="147"/>
      <c r="E92" s="165" t="s">
        <v>114</v>
      </c>
      <c r="F92" s="171">
        <v>0</v>
      </c>
      <c r="G92" s="145"/>
      <c r="R92" s="100">
        <v>42</v>
      </c>
      <c r="S92" s="100" t="s">
        <v>202</v>
      </c>
      <c r="T92" s="100"/>
      <c r="U92" s="100"/>
      <c r="V92" s="100"/>
    </row>
    <row r="93" spans="2:22" ht="18" customHeight="1" x14ac:dyDescent="0.25">
      <c r="B93" s="119"/>
      <c r="C93" s="180"/>
      <c r="D93" s="147"/>
      <c r="E93" s="166"/>
      <c r="F93" s="172"/>
      <c r="G93" s="145"/>
      <c r="R93" s="100">
        <v>3</v>
      </c>
      <c r="S93" s="100" t="s">
        <v>209</v>
      </c>
      <c r="T93" s="100"/>
      <c r="U93" s="100"/>
      <c r="V93" s="100"/>
    </row>
    <row r="94" spans="2:22" ht="18" customHeight="1" x14ac:dyDescent="0.25">
      <c r="B94" s="119"/>
      <c r="C94" s="180"/>
      <c r="D94" s="147" t="s">
        <v>141</v>
      </c>
      <c r="E94" s="166"/>
      <c r="F94" s="172"/>
      <c r="G94" s="145"/>
      <c r="R94" s="100">
        <v>6</v>
      </c>
      <c r="S94" s="100" t="s">
        <v>215</v>
      </c>
      <c r="T94" s="100"/>
      <c r="U94" s="100"/>
      <c r="V94" s="100"/>
    </row>
    <row r="95" spans="2:22" ht="18" customHeight="1" x14ac:dyDescent="0.25">
      <c r="B95" s="119"/>
      <c r="C95" s="180"/>
      <c r="D95" s="147"/>
      <c r="E95" s="166"/>
      <c r="F95" s="172"/>
      <c r="G95" s="145"/>
      <c r="R95" s="100">
        <f>R92-R93-R94</f>
        <v>33</v>
      </c>
      <c r="S95" s="100" t="s">
        <v>203</v>
      </c>
      <c r="T95" s="100">
        <v>1</v>
      </c>
      <c r="U95" s="100" t="s">
        <v>210</v>
      </c>
      <c r="V95" s="100"/>
    </row>
    <row r="96" spans="2:22" ht="12.75" customHeight="1" thickBot="1" x14ac:dyDescent="0.3">
      <c r="B96" s="119"/>
      <c r="C96" s="180"/>
      <c r="D96" s="147"/>
      <c r="E96" s="167"/>
      <c r="F96" s="173"/>
      <c r="G96" s="188"/>
      <c r="R96" s="100"/>
      <c r="S96" s="105">
        <f>T95/R95-100%</f>
        <v>-0.96969696969696972</v>
      </c>
      <c r="T96" s="100"/>
      <c r="U96" s="100"/>
      <c r="V96" s="100"/>
    </row>
    <row r="97" spans="2:22" ht="37.5" customHeight="1" thickTop="1" x14ac:dyDescent="0.25">
      <c r="B97" s="118" t="s">
        <v>64</v>
      </c>
      <c r="C97" s="179" t="s">
        <v>139</v>
      </c>
      <c r="D97" s="33" t="s">
        <v>147</v>
      </c>
      <c r="E97" s="52" t="s">
        <v>162</v>
      </c>
      <c r="F97" s="32">
        <v>5</v>
      </c>
      <c r="G97" s="163">
        <v>5</v>
      </c>
      <c r="R97" s="100"/>
      <c r="S97" s="100"/>
      <c r="T97" s="100"/>
      <c r="U97" s="100"/>
      <c r="V97" s="100"/>
    </row>
    <row r="98" spans="2:22" ht="21.75" customHeight="1" x14ac:dyDescent="0.25">
      <c r="B98" s="119"/>
      <c r="C98" s="180"/>
      <c r="D98" s="34"/>
      <c r="E98" s="46" t="s">
        <v>143</v>
      </c>
      <c r="F98" s="2">
        <v>3</v>
      </c>
      <c r="G98" s="145"/>
      <c r="R98" s="100"/>
      <c r="S98" s="100"/>
      <c r="T98" s="100"/>
      <c r="U98" s="100"/>
      <c r="V98" s="100"/>
    </row>
    <row r="99" spans="2:22" ht="42.75" customHeight="1" thickBot="1" x14ac:dyDescent="0.3">
      <c r="B99" s="137"/>
      <c r="C99" s="183"/>
      <c r="D99" s="35"/>
      <c r="E99" s="47" t="s">
        <v>148</v>
      </c>
      <c r="F99" s="19">
        <v>0</v>
      </c>
      <c r="G99" s="146"/>
      <c r="R99" s="100">
        <v>0</v>
      </c>
      <c r="S99" s="100"/>
      <c r="T99" s="100"/>
      <c r="U99" s="100"/>
      <c r="V99" s="100"/>
    </row>
    <row r="100" spans="2:22" ht="16.5" customHeight="1" x14ac:dyDescent="0.25">
      <c r="B100" s="139" t="s">
        <v>31</v>
      </c>
      <c r="C100" s="199"/>
      <c r="D100" s="161"/>
      <c r="E100" s="53" t="s">
        <v>115</v>
      </c>
      <c r="F100" s="25">
        <f>F101/G101*G100</f>
        <v>0.05</v>
      </c>
      <c r="G100" s="9">
        <f>G102</f>
        <v>5</v>
      </c>
      <c r="R100" s="100"/>
      <c r="S100" s="100"/>
      <c r="T100" s="100"/>
      <c r="U100" s="100"/>
      <c r="V100" s="100"/>
    </row>
    <row r="101" spans="2:22" ht="15.75" customHeight="1" x14ac:dyDescent="0.25">
      <c r="B101" s="113"/>
      <c r="C101" s="160"/>
      <c r="D101" s="197"/>
      <c r="E101" s="43" t="s">
        <v>116</v>
      </c>
      <c r="F101" s="21">
        <v>0.05</v>
      </c>
      <c r="G101" s="10">
        <v>5</v>
      </c>
      <c r="R101" s="100"/>
      <c r="S101" s="100"/>
      <c r="T101" s="100"/>
      <c r="U101" s="100"/>
      <c r="V101" s="100"/>
    </row>
    <row r="102" spans="2:22" ht="47.25" customHeight="1" x14ac:dyDescent="0.25">
      <c r="B102" s="118" t="s">
        <v>65</v>
      </c>
      <c r="C102" s="179" t="s">
        <v>144</v>
      </c>
      <c r="D102" s="164" t="s">
        <v>123</v>
      </c>
      <c r="E102" s="44" t="s">
        <v>122</v>
      </c>
      <c r="F102" s="2">
        <v>5</v>
      </c>
      <c r="G102" s="162">
        <v>5</v>
      </c>
      <c r="R102" s="100">
        <v>5</v>
      </c>
      <c r="S102" s="100"/>
      <c r="T102" s="100"/>
      <c r="U102" s="100"/>
      <c r="V102" s="100"/>
    </row>
    <row r="103" spans="2:22" ht="108" customHeight="1" thickBot="1" x14ac:dyDescent="0.3">
      <c r="B103" s="137"/>
      <c r="C103" s="183"/>
      <c r="D103" s="189"/>
      <c r="E103" s="51" t="s">
        <v>32</v>
      </c>
      <c r="F103" s="19">
        <v>0</v>
      </c>
      <c r="G103" s="185"/>
      <c r="R103" s="100"/>
      <c r="S103" s="100"/>
      <c r="T103" s="100"/>
      <c r="U103" s="100"/>
      <c r="V103" s="100"/>
    </row>
    <row r="104" spans="2:22" ht="16.5" customHeight="1" x14ac:dyDescent="0.25">
      <c r="B104" s="129" t="s">
        <v>33</v>
      </c>
      <c r="C104" s="176"/>
      <c r="D104" s="176"/>
      <c r="E104" s="42" t="s">
        <v>117</v>
      </c>
      <c r="F104" s="24">
        <f>F105/G105*G104</f>
        <v>0.1</v>
      </c>
      <c r="G104" s="7">
        <f>G106+G108</f>
        <v>10</v>
      </c>
      <c r="R104" s="100"/>
      <c r="S104" s="100"/>
      <c r="T104" s="100"/>
      <c r="U104" s="100"/>
      <c r="V104" s="100"/>
    </row>
    <row r="105" spans="2:22" ht="23.25" customHeight="1" x14ac:dyDescent="0.25">
      <c r="B105" s="131"/>
      <c r="C105" s="178"/>
      <c r="D105" s="178"/>
      <c r="E105" s="43" t="s">
        <v>118</v>
      </c>
      <c r="F105" s="21">
        <v>0.1</v>
      </c>
      <c r="G105" s="10">
        <v>10</v>
      </c>
      <c r="R105" s="100"/>
      <c r="S105" s="100"/>
      <c r="T105" s="100"/>
      <c r="U105" s="100"/>
      <c r="V105" s="100"/>
    </row>
    <row r="106" spans="2:22" ht="72.75" customHeight="1" x14ac:dyDescent="0.25">
      <c r="B106" s="125" t="s">
        <v>66</v>
      </c>
      <c r="C106" s="179" t="s">
        <v>34</v>
      </c>
      <c r="D106" s="164" t="s">
        <v>145</v>
      </c>
      <c r="E106" s="44" t="s">
        <v>42</v>
      </c>
      <c r="F106" s="2">
        <v>5</v>
      </c>
      <c r="G106" s="162">
        <v>5</v>
      </c>
      <c r="R106" s="100">
        <v>5</v>
      </c>
      <c r="S106" s="100"/>
      <c r="T106" s="100"/>
      <c r="U106" s="100"/>
      <c r="V106" s="100"/>
    </row>
    <row r="107" spans="2:22" ht="72.75" customHeight="1" x14ac:dyDescent="0.25">
      <c r="B107" s="195"/>
      <c r="C107" s="181"/>
      <c r="D107" s="147"/>
      <c r="E107" s="44" t="s">
        <v>43</v>
      </c>
      <c r="F107" s="2">
        <v>0</v>
      </c>
      <c r="G107" s="162"/>
      <c r="R107" s="100"/>
      <c r="S107" s="100"/>
      <c r="T107" s="100"/>
      <c r="U107" s="100"/>
      <c r="V107" s="100"/>
    </row>
    <row r="108" spans="2:22" ht="60.75" customHeight="1" x14ac:dyDescent="0.25">
      <c r="B108" s="125" t="s">
        <v>67</v>
      </c>
      <c r="C108" s="164" t="s">
        <v>35</v>
      </c>
      <c r="D108" s="164" t="s">
        <v>36</v>
      </c>
      <c r="E108" s="54">
        <v>0</v>
      </c>
      <c r="F108" s="57">
        <v>5</v>
      </c>
      <c r="G108" s="144">
        <v>5</v>
      </c>
      <c r="R108" s="100">
        <v>0</v>
      </c>
      <c r="S108" s="100"/>
      <c r="T108" s="100"/>
      <c r="U108" s="100"/>
      <c r="V108" s="100"/>
    </row>
    <row r="109" spans="2:22" ht="49.5" customHeight="1" x14ac:dyDescent="0.25">
      <c r="B109" s="126"/>
      <c r="C109" s="147"/>
      <c r="D109" s="147"/>
      <c r="E109" s="55" t="s">
        <v>127</v>
      </c>
      <c r="F109" s="58">
        <v>3</v>
      </c>
      <c r="G109" s="145"/>
      <c r="R109" s="100"/>
      <c r="S109" s="100"/>
      <c r="T109" s="100"/>
      <c r="U109" s="100"/>
      <c r="V109" s="100"/>
    </row>
    <row r="110" spans="2:22" ht="16.5" thickBot="1" x14ac:dyDescent="0.3">
      <c r="B110" s="191"/>
      <c r="C110" s="189"/>
      <c r="D110" s="189"/>
      <c r="E110" s="47" t="s">
        <v>128</v>
      </c>
      <c r="F110" s="59">
        <v>0</v>
      </c>
      <c r="G110" s="146"/>
      <c r="R110" s="100"/>
      <c r="S110" s="100"/>
      <c r="T110" s="100"/>
      <c r="U110" s="100"/>
      <c r="V110" s="100"/>
    </row>
  </sheetData>
  <mergeCells count="106">
    <mergeCell ref="G48:G49"/>
    <mergeCell ref="G102:G103"/>
    <mergeCell ref="G71:G74"/>
    <mergeCell ref="D72:D74"/>
    <mergeCell ref="G64:G66"/>
    <mergeCell ref="E50:G50"/>
    <mergeCell ref="G38:G43"/>
    <mergeCell ref="B36:D37"/>
    <mergeCell ref="C56:C58"/>
    <mergeCell ref="C38:C43"/>
    <mergeCell ref="D41:D43"/>
    <mergeCell ref="G51:G52"/>
    <mergeCell ref="E53:G53"/>
    <mergeCell ref="G54:G55"/>
    <mergeCell ref="B44:B55"/>
    <mergeCell ref="G56:G58"/>
    <mergeCell ref="B56:B58"/>
    <mergeCell ref="D106:D107"/>
    <mergeCell ref="G106:G107"/>
    <mergeCell ref="B106:B107"/>
    <mergeCell ref="G61:G63"/>
    <mergeCell ref="D38:D39"/>
    <mergeCell ref="C106:C107"/>
    <mergeCell ref="S57:V57"/>
    <mergeCell ref="D108:D110"/>
    <mergeCell ref="D22:D25"/>
    <mergeCell ref="D26:D28"/>
    <mergeCell ref="C88:C96"/>
    <mergeCell ref="B88:B96"/>
    <mergeCell ref="B97:B99"/>
    <mergeCell ref="C97:C99"/>
    <mergeCell ref="C44:C55"/>
    <mergeCell ref="B86:D87"/>
    <mergeCell ref="B79:D80"/>
    <mergeCell ref="B81:B82"/>
    <mergeCell ref="C81:C82"/>
    <mergeCell ref="B100:D101"/>
    <mergeCell ref="D81:D82"/>
    <mergeCell ref="E44:G44"/>
    <mergeCell ref="G45:G46"/>
    <mergeCell ref="E47:G47"/>
    <mergeCell ref="G88:G96"/>
    <mergeCell ref="D91:D93"/>
    <mergeCell ref="D94:D96"/>
    <mergeCell ref="B83:B85"/>
    <mergeCell ref="C83:C85"/>
    <mergeCell ref="D83:D85"/>
    <mergeCell ref="G108:G110"/>
    <mergeCell ref="E22:E23"/>
    <mergeCell ref="F22:F23"/>
    <mergeCell ref="G22:G25"/>
    <mergeCell ref="B22:B25"/>
    <mergeCell ref="B108:B110"/>
    <mergeCell ref="C108:C110"/>
    <mergeCell ref="B102:B103"/>
    <mergeCell ref="C102:C103"/>
    <mergeCell ref="D102:D103"/>
    <mergeCell ref="D46:D55"/>
    <mergeCell ref="B64:B66"/>
    <mergeCell ref="C64:C66"/>
    <mergeCell ref="D65:D66"/>
    <mergeCell ref="B67:B68"/>
    <mergeCell ref="C67:C68"/>
    <mergeCell ref="B38:B43"/>
    <mergeCell ref="B104:D105"/>
    <mergeCell ref="G97:G99"/>
    <mergeCell ref="D88:D89"/>
    <mergeCell ref="E88:E90"/>
    <mergeCell ref="F88:F90"/>
    <mergeCell ref="E92:E96"/>
    <mergeCell ref="F92:F96"/>
    <mergeCell ref="B59:D60"/>
    <mergeCell ref="E64:E65"/>
    <mergeCell ref="F64:F65"/>
    <mergeCell ref="B69:D70"/>
    <mergeCell ref="B71:B74"/>
    <mergeCell ref="C71:C74"/>
    <mergeCell ref="E71:E72"/>
    <mergeCell ref="F71:F72"/>
    <mergeCell ref="C61:C63"/>
    <mergeCell ref="B61:B63"/>
    <mergeCell ref="G67:G68"/>
    <mergeCell ref="G81:G82"/>
    <mergeCell ref="B75:B78"/>
    <mergeCell ref="C75:C78"/>
    <mergeCell ref="E75:E76"/>
    <mergeCell ref="F75:F76"/>
    <mergeCell ref="G75:G78"/>
    <mergeCell ref="D76:D78"/>
    <mergeCell ref="B10:G10"/>
    <mergeCell ref="B13:G13"/>
    <mergeCell ref="B14:G14"/>
    <mergeCell ref="B11:G11"/>
    <mergeCell ref="B12:G12"/>
    <mergeCell ref="G29:G35"/>
    <mergeCell ref="D31:D35"/>
    <mergeCell ref="C22:C25"/>
    <mergeCell ref="C26:C28"/>
    <mergeCell ref="B18:B19"/>
    <mergeCell ref="C18:C19"/>
    <mergeCell ref="D18:D19"/>
    <mergeCell ref="B20:D21"/>
    <mergeCell ref="B26:B28"/>
    <mergeCell ref="G26:G28"/>
    <mergeCell ref="B29:B35"/>
    <mergeCell ref="C29:C35"/>
  </mergeCells>
  <pageMargins left="0.7" right="0.7" top="0.75" bottom="0.75" header="0.3" footer="0.3"/>
  <pageSetup paperSize="9" scale="4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36"/>
  <sheetViews>
    <sheetView topLeftCell="B7" workbookViewId="0">
      <selection activeCell="J29" sqref="J29"/>
    </sheetView>
  </sheetViews>
  <sheetFormatPr defaultRowHeight="15" x14ac:dyDescent="0.25"/>
  <cols>
    <col min="2" max="2" width="7.85546875" customWidth="1"/>
    <col min="3" max="3" width="41.5703125" customWidth="1"/>
    <col min="4" max="4" width="19.140625" customWidth="1"/>
    <col min="5" max="5" width="15.42578125" customWidth="1"/>
    <col min="6" max="7" width="3.42578125" customWidth="1"/>
  </cols>
  <sheetData>
    <row r="1" spans="2:6" x14ac:dyDescent="0.25">
      <c r="E1" s="70" t="s">
        <v>208</v>
      </c>
    </row>
    <row r="2" spans="2:6" x14ac:dyDescent="0.25">
      <c r="E2" s="70" t="s">
        <v>198</v>
      </c>
    </row>
    <row r="3" spans="2:6" x14ac:dyDescent="0.25">
      <c r="E3" s="70" t="s">
        <v>190</v>
      </c>
    </row>
    <row r="4" spans="2:6" x14ac:dyDescent="0.25">
      <c r="E4" s="70" t="s">
        <v>191</v>
      </c>
    </row>
    <row r="5" spans="2:6" x14ac:dyDescent="0.25">
      <c r="E5" s="70" t="s">
        <v>207</v>
      </c>
      <c r="F5" s="70"/>
    </row>
    <row r="6" spans="2:6" x14ac:dyDescent="0.25">
      <c r="B6" s="207"/>
      <c r="C6" s="207"/>
      <c r="D6" s="207"/>
    </row>
    <row r="7" spans="2:6" x14ac:dyDescent="0.25">
      <c r="B7" s="207"/>
      <c r="C7" s="207"/>
      <c r="D7" s="207"/>
    </row>
    <row r="8" spans="2:6" x14ac:dyDescent="0.25">
      <c r="B8" s="1"/>
      <c r="C8" s="1"/>
      <c r="D8" s="1"/>
    </row>
    <row r="9" spans="2:6" x14ac:dyDescent="0.25">
      <c r="B9" s="8"/>
      <c r="C9" s="210" t="s">
        <v>178</v>
      </c>
      <c r="D9" s="210"/>
    </row>
    <row r="10" spans="2:6" x14ac:dyDescent="0.25">
      <c r="B10" s="1"/>
      <c r="C10" s="1"/>
      <c r="D10" s="1"/>
    </row>
    <row r="11" spans="2:6" ht="36.75" customHeight="1" x14ac:dyDescent="0.25">
      <c r="C11" s="211" t="s">
        <v>200</v>
      </c>
      <c r="D11" s="211"/>
    </row>
    <row r="12" spans="2:6" x14ac:dyDescent="0.25">
      <c r="B12" s="1"/>
      <c r="C12" s="212" t="s">
        <v>179</v>
      </c>
      <c r="D12" s="212"/>
    </row>
    <row r="13" spans="2:6" x14ac:dyDescent="0.25">
      <c r="B13" s="207"/>
      <c r="C13" s="207"/>
      <c r="D13" s="207"/>
    </row>
    <row r="14" spans="2:6" x14ac:dyDescent="0.25">
      <c r="B14" s="1"/>
      <c r="C14" s="213" t="s">
        <v>216</v>
      </c>
      <c r="D14" s="213"/>
    </row>
    <row r="15" spans="2:6" x14ac:dyDescent="0.25">
      <c r="B15" s="1"/>
      <c r="C15" s="212" t="s">
        <v>180</v>
      </c>
      <c r="D15" s="212"/>
    </row>
    <row r="16" spans="2:6" ht="15.75" thickBot="1" x14ac:dyDescent="0.3"/>
    <row r="17" spans="2:8" ht="28.5" customHeight="1" thickBot="1" x14ac:dyDescent="0.3">
      <c r="B17" s="12" t="s">
        <v>167</v>
      </c>
      <c r="C17" s="5" t="s">
        <v>1</v>
      </c>
      <c r="D17" s="214" t="s">
        <v>168</v>
      </c>
      <c r="E17" s="215"/>
    </row>
    <row r="18" spans="2:8" ht="31.5" x14ac:dyDescent="0.25">
      <c r="B18" s="60">
        <v>1</v>
      </c>
      <c r="C18" s="73" t="s">
        <v>169</v>
      </c>
      <c r="D18" s="173">
        <f>Прил2_квартал!G20</f>
        <v>14</v>
      </c>
      <c r="E18" s="216"/>
    </row>
    <row r="19" spans="2:8" ht="31.5" x14ac:dyDescent="0.25">
      <c r="B19" s="74">
        <v>2</v>
      </c>
      <c r="C19" s="71" t="s">
        <v>170</v>
      </c>
      <c r="D19" s="175">
        <f>Прил2_квартал!G36</f>
        <v>10</v>
      </c>
      <c r="E19" s="206"/>
    </row>
    <row r="20" spans="2:8" ht="31.5" x14ac:dyDescent="0.25">
      <c r="B20" s="74">
        <v>3</v>
      </c>
      <c r="C20" s="71" t="s">
        <v>171</v>
      </c>
      <c r="D20" s="175">
        <f>Прил2_квартал!G59</f>
        <v>15</v>
      </c>
      <c r="E20" s="206"/>
    </row>
    <row r="21" spans="2:8" ht="31.5" x14ac:dyDescent="0.25">
      <c r="B21" s="74">
        <v>4</v>
      </c>
      <c r="C21" s="71" t="s">
        <v>172</v>
      </c>
      <c r="D21" s="175">
        <f>Прил2_квартал!G69</f>
        <v>10</v>
      </c>
      <c r="E21" s="206"/>
    </row>
    <row r="22" spans="2:8" ht="15.75" x14ac:dyDescent="0.25">
      <c r="B22" s="74">
        <v>5</v>
      </c>
      <c r="C22" s="71" t="s">
        <v>173</v>
      </c>
      <c r="D22" s="175">
        <f>Прил2_квартал!G79</f>
        <v>10</v>
      </c>
      <c r="E22" s="206"/>
    </row>
    <row r="23" spans="2:8" ht="47.25" x14ac:dyDescent="0.25">
      <c r="B23" s="74">
        <v>6</v>
      </c>
      <c r="C23" s="71" t="s">
        <v>174</v>
      </c>
      <c r="D23" s="175">
        <f>Прил2_квартал!G86</f>
        <v>10</v>
      </c>
      <c r="E23" s="206"/>
    </row>
    <row r="24" spans="2:8" ht="31.5" x14ac:dyDescent="0.25">
      <c r="B24" s="74">
        <v>7</v>
      </c>
      <c r="C24" s="71" t="s">
        <v>175</v>
      </c>
      <c r="D24" s="175">
        <f>Прил2_квартал!G100</f>
        <v>5</v>
      </c>
      <c r="E24" s="206"/>
    </row>
    <row r="25" spans="2:8" ht="15.75" x14ac:dyDescent="0.25">
      <c r="B25" s="74">
        <v>8</v>
      </c>
      <c r="C25" s="71" t="s">
        <v>176</v>
      </c>
      <c r="D25" s="175">
        <f>Прил2_квартал!G104</f>
        <v>10</v>
      </c>
      <c r="E25" s="206"/>
    </row>
    <row r="26" spans="2:8" ht="16.5" thickBot="1" x14ac:dyDescent="0.3">
      <c r="B26" s="75"/>
      <c r="C26" s="72" t="s">
        <v>177</v>
      </c>
      <c r="D26" s="208">
        <f>SUM(D18:E25)</f>
        <v>84</v>
      </c>
      <c r="E26" s="209"/>
    </row>
    <row r="27" spans="2:8" ht="15.75" x14ac:dyDescent="0.25">
      <c r="B27" s="82"/>
      <c r="C27" s="77"/>
      <c r="D27" s="82"/>
      <c r="E27" s="82"/>
    </row>
    <row r="28" spans="2:8" ht="15.75" x14ac:dyDescent="0.25">
      <c r="B28" s="82"/>
      <c r="C28" s="77"/>
      <c r="D28" s="82"/>
      <c r="E28" s="82"/>
    </row>
    <row r="30" spans="2:8" ht="15.75" x14ac:dyDescent="0.25">
      <c r="C30" s="77" t="s">
        <v>187</v>
      </c>
    </row>
    <row r="31" spans="2:8" ht="31.5" customHeight="1" x14ac:dyDescent="0.25">
      <c r="B31" s="76"/>
      <c r="C31" s="96" t="s">
        <v>181</v>
      </c>
      <c r="D31" s="78"/>
      <c r="E31" s="97" t="s">
        <v>205</v>
      </c>
      <c r="F31" s="76"/>
      <c r="G31" s="76"/>
      <c r="H31" s="76"/>
    </row>
    <row r="32" spans="2:8" s="65" customFormat="1" ht="58.5" customHeight="1" x14ac:dyDescent="0.2">
      <c r="B32" s="80"/>
      <c r="C32" s="79" t="s">
        <v>182</v>
      </c>
      <c r="D32" s="79" t="s">
        <v>183</v>
      </c>
      <c r="E32" s="79" t="s">
        <v>184</v>
      </c>
      <c r="F32" s="80"/>
      <c r="G32" s="80"/>
      <c r="H32" s="80"/>
    </row>
    <row r="33" spans="2:8" s="65" customFormat="1" ht="19.5" customHeight="1" x14ac:dyDescent="0.2">
      <c r="B33" s="80"/>
      <c r="C33" s="79"/>
      <c r="D33" s="79"/>
      <c r="E33" s="98" t="s">
        <v>206</v>
      </c>
      <c r="F33" s="80"/>
      <c r="G33" s="80"/>
      <c r="H33" s="80"/>
    </row>
    <row r="34" spans="2:8" s="65" customFormat="1" ht="15.75" customHeight="1" x14ac:dyDescent="0.2">
      <c r="B34" s="80"/>
      <c r="C34" s="80"/>
      <c r="D34" s="80"/>
      <c r="E34" s="80" t="s">
        <v>185</v>
      </c>
      <c r="F34" s="80"/>
      <c r="G34" s="80"/>
      <c r="H34" s="80"/>
    </row>
    <row r="36" spans="2:8" s="65" customFormat="1" ht="11.25" x14ac:dyDescent="0.2">
      <c r="E36" s="81" t="s">
        <v>186</v>
      </c>
    </row>
  </sheetData>
  <mergeCells count="18">
    <mergeCell ref="D23:E23"/>
    <mergeCell ref="D24:E24"/>
    <mergeCell ref="D25:E25"/>
    <mergeCell ref="B13:D13"/>
    <mergeCell ref="B6:D6"/>
    <mergeCell ref="B7:D7"/>
    <mergeCell ref="D26:E26"/>
    <mergeCell ref="C9:D9"/>
    <mergeCell ref="C11:D11"/>
    <mergeCell ref="C12:D12"/>
    <mergeCell ref="C14:D14"/>
    <mergeCell ref="C15:D15"/>
    <mergeCell ref="D17:E17"/>
    <mergeCell ref="D18:E18"/>
    <mergeCell ref="D19:E19"/>
    <mergeCell ref="D20:E20"/>
    <mergeCell ref="D21:E21"/>
    <mergeCell ref="D22:E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Прил1</vt:lpstr>
      <vt:lpstr>Прил2_квартал</vt:lpstr>
      <vt:lpstr>Прил4</vt:lpstr>
      <vt:lpstr>Прил4!Область_печати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Александровна МАРЧЕНКО</dc:creator>
  <cp:lastModifiedBy>Серединцева Светлана Юрьевна</cp:lastModifiedBy>
  <cp:lastPrinted>2024-01-10T05:43:56Z</cp:lastPrinted>
  <dcterms:created xsi:type="dcterms:W3CDTF">2020-07-29T07:14:21Z</dcterms:created>
  <dcterms:modified xsi:type="dcterms:W3CDTF">2024-06-27T09:42:44Z</dcterms:modified>
</cp:coreProperties>
</file>